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hidePivotFieldList="1" defaultThemeVersion="124226"/>
  <mc:AlternateContent xmlns:mc="http://schemas.openxmlformats.org/markup-compatibility/2006">
    <mc:Choice Requires="x15">
      <x15ac:absPath xmlns:x15ac="http://schemas.microsoft.com/office/spreadsheetml/2010/11/ac" url="C:\Users\ShabalJB\Desktop\New Folder\Packages\Site Packages\Ash Dam Dirty Dump\Invitation to tender\"/>
    </mc:Choice>
  </mc:AlternateContent>
  <xr:revisionPtr revIDLastSave="0" documentId="8_{13C6C864-0F81-4C50-AA16-C834047FF81F}" xr6:coauthVersionLast="47" xr6:coauthVersionMax="47" xr10:uidLastSave="{00000000-0000-0000-0000-000000000000}"/>
  <bookViews>
    <workbookView xWindow="-110" yWindow="-110" windowWidth="19420" windowHeight="10420" firstSheet="1" activeTab="5" xr2:uid="{00000000-000D-0000-FFFF-FFFF00000000}"/>
  </bookViews>
  <sheets>
    <sheet name="Read Me FIRST" sheetId="1" r:id="rId1"/>
    <sheet name="Tender Cover Sheet" sheetId="2" r:id="rId2"/>
    <sheet name="5.1.1.1 Preamble" sheetId="3" r:id="rId3"/>
    <sheet name="5.1.2 CPA Formulae" sheetId="5" r:id="rId4"/>
    <sheet name="5.1.3 P&amp;Gs" sheetId="14" r:id="rId5"/>
    <sheet name="5.1.4 BOQ" sheetId="15" r:id="rId6"/>
  </sheets>
  <externalReferences>
    <externalReference r:id="rId7"/>
    <externalReference r:id="rId8"/>
  </externalReferences>
  <definedNames>
    <definedName name="_SEC1200">#REF!</definedName>
    <definedName name="Items_01">#REF!</definedName>
    <definedName name="Summa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9" i="2" l="1"/>
  <c r="F85" i="15"/>
  <c r="F83" i="15"/>
  <c r="F81" i="15"/>
  <c r="F75" i="15"/>
  <c r="F73" i="15"/>
  <c r="D66" i="15"/>
  <c r="F66" i="15" s="1"/>
  <c r="D64" i="15"/>
  <c r="F64" i="15" s="1"/>
  <c r="F50" i="15" s="1"/>
  <c r="F47" i="15"/>
  <c r="F45" i="15"/>
  <c r="F43" i="15"/>
  <c r="D35" i="15"/>
  <c r="F35" i="15" s="1"/>
  <c r="F29" i="15" s="1"/>
  <c r="F27" i="15"/>
  <c r="F25" i="15"/>
  <c r="F23" i="15"/>
  <c r="F21" i="15"/>
  <c r="F18" i="15"/>
  <c r="F17" i="15"/>
  <c r="D16" i="15"/>
  <c r="F16" i="15" s="1"/>
  <c r="D9" i="15"/>
  <c r="F9" i="15" s="1"/>
  <c r="F7" i="15" s="1"/>
  <c r="B3" i="15"/>
  <c r="F25" i="14"/>
  <c r="F23" i="14"/>
  <c r="F19" i="14"/>
  <c r="F17" i="14"/>
  <c r="F15" i="14"/>
  <c r="F13" i="14"/>
  <c r="F11" i="14"/>
  <c r="F9" i="14"/>
  <c r="F7" i="14"/>
  <c r="F5" i="14"/>
  <c r="F28" i="14" s="1"/>
  <c r="F68" i="15" l="1"/>
  <c r="F39" i="15"/>
  <c r="F78" i="15"/>
  <c r="F12" i="15"/>
  <c r="F30" i="14"/>
  <c r="C21" i="2"/>
  <c r="F88" i="15" l="1"/>
  <c r="C3" i="3"/>
  <c r="C4" i="1" l="1"/>
  <c r="D2" i="5"/>
  <c r="D3" i="5"/>
  <c r="D4" i="5"/>
  <c r="C2" i="3"/>
  <c r="C4" i="3"/>
</calcChain>
</file>

<file path=xl/sharedStrings.xml><?xml version="1.0" encoding="utf-8"?>
<sst xmlns="http://schemas.openxmlformats.org/spreadsheetml/2006/main" count="257" uniqueCount="199">
  <si>
    <t>Project:</t>
  </si>
  <si>
    <t>KUSILE POWER STATION PROJECT</t>
  </si>
  <si>
    <t>Enquiry No.</t>
  </si>
  <si>
    <t>Package Name:</t>
  </si>
  <si>
    <t>Tenderer's Name:</t>
  </si>
  <si>
    <t>READ ME</t>
  </si>
  <si>
    <t>Read these notes BEFORE you commence input or make any changes to this workbook.</t>
  </si>
  <si>
    <t>The Tenderer must provide a clear indication on the Cover Sheet as to whether the offer is "main" or "alternative" (and if there are several alternatives, to number them). There must be a separate Excel file for each ooffer if applicable</t>
  </si>
  <si>
    <t>NOTE:  ALL CALCULATIONS ARE THE RESPONSIBILITY OF THE TENDERER, AND MUST BE CHECKED THOROUGHLY.  ANY DISCREPANCY FOUND IN THE CALCULATIONS IN THIS WORKBOOK MUST BE BROUGHT TO THE ATTENTION OF ESKOM, THROUGH THE DEIGNATED BUYER!</t>
  </si>
  <si>
    <t>This workbook contains the following sheets:</t>
  </si>
  <si>
    <t>Read Me</t>
  </si>
  <si>
    <t>This sheet provides an overview to the Tenderer of the content and role of the sheets making up the Price Schedules.  It will not form part of the tender or contract.</t>
  </si>
  <si>
    <t>Tender Cover Sheet</t>
  </si>
  <si>
    <t>This is the cover sheet for Section 5.1 and provides the total tender price.  It is also the source of the package name, tenderer name etc for the other sheets.</t>
  </si>
  <si>
    <t>5.1.1.1 Preamble</t>
  </si>
  <si>
    <t>This sheet provides general guidelines for this section.</t>
  </si>
  <si>
    <t>5.1.2 Activity Schedule</t>
  </si>
  <si>
    <t xml:space="preserve">This is the main data entry sheet for the Tenderer to complete. </t>
  </si>
  <si>
    <t>Conventions used in this workbook</t>
  </si>
  <si>
    <t>The following conventions have been used in this workbook to facilitate its accurate use:</t>
  </si>
  <si>
    <t>Red</t>
  </si>
  <si>
    <t>This GREEN shading is used for cells where DATA ENTRY is required from the Tenderer.  The Tenderer must complete the information in these GREEN shaded cells</t>
  </si>
  <si>
    <t>PLEASE REFRAIN from tampering with ANY other cells contained in this workbook as it may affect Eskom's standard formulae and lead to data integrity issues.</t>
  </si>
  <si>
    <t>PRICING INFORMATION</t>
  </si>
  <si>
    <t>ENQUIRY No.</t>
  </si>
  <si>
    <t>NAME OF PACKAGE:</t>
  </si>
  <si>
    <t xml:space="preserve">TENDERER’S NAME:  </t>
  </si>
  <si>
    <t xml:space="preserve">Annexure IT 5.1 Price Schedules </t>
  </si>
  <si>
    <t>THE PRICE:  IN ZAR</t>
  </si>
  <si>
    <t>(excluding VAT)</t>
  </si>
  <si>
    <t>RAND VALUE IN WORDS</t>
  </si>
  <si>
    <t>DATE :</t>
  </si>
  <si>
    <t>FULL NAMES OF SIGNATORY:</t>
  </si>
  <si>
    <t>DESIGNATION OF SIGNATORY:</t>
  </si>
  <si>
    <t>SIGNATURE :</t>
  </si>
  <si>
    <t xml:space="preserve"> </t>
  </si>
  <si>
    <t xml:space="preserve">5.1.1.1 PREAMBLE TO PRICE SCHEDULE </t>
  </si>
  <si>
    <t xml:space="preserve">The Provisional Price Schedule provides the basis of valuation of all the work activities and inputs and information for general contract progress monitoring. </t>
  </si>
  <si>
    <t>The amount due at each application for payment date is based on activities and/or milestones completed as indicated on the Price Schedule/Bills of Quantities. The Tenderer must provide all necessary information which is required to determine amounts due in respect of each application for payment relative to the activities.</t>
  </si>
  <si>
    <t>The total of the prices must include for all direct and indirect costs, overheads, profits, on costs, risks, liabilities, obligations, etc. relative to the contract.</t>
  </si>
  <si>
    <t>TENDERER NAME:</t>
  </si>
  <si>
    <t>PRICE ADJUSTMENT FOR INFLATION</t>
  </si>
  <si>
    <t>Summary</t>
  </si>
  <si>
    <t>No</t>
  </si>
  <si>
    <t>Description</t>
  </si>
  <si>
    <t>A</t>
  </si>
  <si>
    <t>Type in description of formula which is carried through below</t>
  </si>
  <si>
    <t>GENERAL NOTES :</t>
  </si>
  <si>
    <t>a.</t>
  </si>
  <si>
    <t>References to "indices" below have the meaning of "cost indices or reference prices",  unless otherwise stated.</t>
  </si>
  <si>
    <t>b.</t>
  </si>
  <si>
    <t>Where historical information is applicable as requested below, internet address references which are accessible to the</t>
  </si>
  <si>
    <t>general public may be submitted instead, with the specific electronic route and web page reflecting the applicable data.</t>
  </si>
  <si>
    <t>c.</t>
  </si>
  <si>
    <t>Each formula is related to one unique currency. Mixing of currencies in a specific formula is not acceptable.</t>
  </si>
  <si>
    <t>CPA FORMULA REQUIREMENTS :</t>
  </si>
  <si>
    <t>i.</t>
  </si>
  <si>
    <t>Formulae must be linked to independent cost indices or other benchmarks ("reference prices") and must be clearly and</t>
  </si>
  <si>
    <t>completely defined. The source must be a recognised statistical publishing source and must not be in-house indices.</t>
  </si>
  <si>
    <t>ii.</t>
  </si>
  <si>
    <t>Local Indices: Where local indices other than SEIFSA or StatsSA are specified, the tenderer is to submit 5 years' historical data</t>
  </si>
  <si>
    <t>for such indices.  Note that the Contractor must ensure that indices are published and recommended by the "Source" as</t>
  </si>
  <si>
    <t>applicable to the work involved. For example SEIFSA has terminated the publication of Table E and is replaced by Table E-A and</t>
  </si>
  <si>
    <t>or E-EX and the specific sub breakdown of such must be identified. Also SEIFSA recommends utilisation of Table L-2 for road</t>
  </si>
  <si>
    <t xml:space="preserve">transport rather than Table L-1.  </t>
  </si>
  <si>
    <t>iii.</t>
  </si>
  <si>
    <t>Foreign Price Adjustments: In the case of foreign price adjustments, the Contractor is to submit 5 years' historical data for the</t>
  </si>
  <si>
    <t xml:space="preserve">tendered indices.  Where a formula is linked to indices in a country, payment of the amounts for that formula must be in the </t>
  </si>
  <si>
    <t>currency of the same country.  A formula may not be linked to indices of more than one country.</t>
  </si>
  <si>
    <t>iv.</t>
  </si>
  <si>
    <t>Commodity Price Linked Payments: The reference price is considered as the base price (index) for purpose of the CPA formula</t>
  </si>
  <si>
    <t>and is incuded in the applicable tables below and must be in the currency in which the CPA will be payable.  The exchange</t>
  </si>
  <si>
    <t>rate applied to convert the base price in a foreign currency into that of the currency of the formula must also be indicated in</t>
  </si>
  <si>
    <t>the tables below if the price is not in the same currency as the applicable formula.. ie exposure to the movement in a</t>
  </si>
  <si>
    <t>reference price is in the same currency as that of the CPA formula.  The Contractor is to submit 5 years' historical price data</t>
  </si>
  <si>
    <t xml:space="preserve">for such commodity, </t>
  </si>
  <si>
    <t>v.</t>
  </si>
  <si>
    <t>London Metal Exchange (LME) Prices: For metals traded on the LME, the tonnage will be required before contract award in</t>
  </si>
  <si>
    <t xml:space="preserve">order for Eskom to hedge the metal price fluctuations.  This applies also for prices linked to local indices or reference prices. </t>
  </si>
  <si>
    <t xml:space="preserve">Though these metals are traded in US$, prices are daily quoted in various other currencies. </t>
  </si>
  <si>
    <t>The LME price in the currency of the formula must apply and thus not the US$ unless the amount payable in terms of the</t>
  </si>
  <si>
    <t>formula is US$.  Refer to the "LME" Sheet in this file for more detail regarding this aspect.  By indicating any of these metals in</t>
  </si>
  <si>
    <t>the formulae below, the contractor declares that neither he nor any other body avails or will avail of forward price and/or</t>
  </si>
  <si>
    <t xml:space="preserve">currency cover for the metal(s).  </t>
  </si>
  <si>
    <t>vi.</t>
  </si>
  <si>
    <t>CPA Base Date: The CPA base date for calculating price movements is the Base Date as defined in the Particular Conditions,</t>
  </si>
  <si>
    <t>Clause 1.1.3.1. For indices or reference prices published as at certain dates, and where such a date is not the Base Date, the</t>
  </si>
  <si>
    <t>latest date for which it is published before the Base Date will be considered as the Base Date index or reference price.  In</t>
  </si>
  <si>
    <t>instances where the figure or value is not as at the Base Date or considered as the Base Date index or reference price as</t>
  </si>
  <si>
    <t>explained herein, the date, figure or value as well as the reason for the deviation must be clearly separately stated and must</t>
  </si>
  <si>
    <t xml:space="preserve">be realistic for purposes of the price adjustment. </t>
  </si>
  <si>
    <t>vii.</t>
  </si>
  <si>
    <t>Period for Movement in Indices: The period for which the movement in indices or reference prices is considered, is the period</t>
  </si>
  <si>
    <t>until the last day of the month prior to the  month in which the work in question was executed or completed (or in which an</t>
  </si>
  <si>
    <t>event or activity for which the adjustment applies, took place).  For indices or reference prices published as at certain dates,</t>
  </si>
  <si>
    <t>and where such a date is not the last day of the month prior to the month in which the work was executed or completed (or an</t>
  </si>
  <si>
    <t>event or activity took place),  then latest date for which the indices or price references are published before the last day of the</t>
  </si>
  <si>
    <t>month prior to the execution or completion of work (or an event or activity took place) is considered as the last day index</t>
  </si>
  <si>
    <t xml:space="preserve">or reference price of the month prior to execution or completion of work (or event or activity). </t>
  </si>
  <si>
    <t>viii.</t>
  </si>
  <si>
    <t>Proportions/weighting/coefficients/base reference in CPA Formulae: The fixed portion of each formula, not subject to inflation,</t>
  </si>
  <si>
    <t>is at least 15% and contractors may submit higher fixed portion percentages.  The indices or other benchmarks and their</t>
  </si>
  <si>
    <t>proportions in the formula must be realistic and relative to the applicable work. The fixed portion and other proportions must add</t>
  </si>
  <si>
    <t>up to 100%.</t>
  </si>
  <si>
    <t>ix.</t>
  </si>
  <si>
    <t>Base Index or Reference Price :   The base index or reference price must be inserted in the appropriate column</t>
  </si>
  <si>
    <t>FORMULA No:</t>
  </si>
  <si>
    <t xml:space="preserve"> A </t>
  </si>
  <si>
    <t>Exchange rate for converting base reference price (eg US$ LME price) to the currency of this formula</t>
  </si>
  <si>
    <t>Index</t>
  </si>
  <si>
    <t>Proportion / Coefficient / Weight / Base reference price</t>
  </si>
  <si>
    <t>Description / Scope of Index (eg Labour)</t>
  </si>
  <si>
    <t>Title/Definition : Linked to the index, e.g., Table C3, All hourly paid employees.  Must be completely defined</t>
  </si>
  <si>
    <t>Source of Index ((indices prepared by (e.g. SEIFSA, StatsSA, LME)</t>
  </si>
  <si>
    <t>Base month for CPA if not Base Date as defined (See Note vi above)</t>
  </si>
  <si>
    <t>Formula Currency Code</t>
  </si>
  <si>
    <t>Currency Code</t>
  </si>
  <si>
    <t>Exchange Rate Currency 1,00 =</t>
  </si>
  <si>
    <t>Historical Data provided (Yes/No/Internet address)</t>
  </si>
  <si>
    <t>A1</t>
  </si>
  <si>
    <t>A2</t>
  </si>
  <si>
    <t>A3</t>
  </si>
  <si>
    <t>A4</t>
  </si>
  <si>
    <t>A5</t>
  </si>
  <si>
    <t>A6</t>
  </si>
  <si>
    <t>Fixed Non-adjustable (0.15 minimum)</t>
  </si>
  <si>
    <t>Total</t>
  </si>
  <si>
    <t>TENDER INFORMATION</t>
  </si>
  <si>
    <t>Unit</t>
  </si>
  <si>
    <t>Item</t>
  </si>
  <si>
    <t>Rate</t>
  </si>
  <si>
    <t>Amount</t>
  </si>
  <si>
    <t>Sum</t>
  </si>
  <si>
    <t>Preliminaries and General</t>
  </si>
  <si>
    <t>Months</t>
  </si>
  <si>
    <t/>
  </si>
  <si>
    <t>Induction/ Medical Tests</t>
  </si>
  <si>
    <t>PPE</t>
  </si>
  <si>
    <t>Safety File</t>
  </si>
  <si>
    <t>Quality Management Systems</t>
  </si>
  <si>
    <t>Ablution Facilities for men and women</t>
  </si>
  <si>
    <t>Maintenanace of contractors Facilities</t>
  </si>
  <si>
    <t>Parkhome for Contractors offices, open plan boardroom including furniture</t>
  </si>
  <si>
    <t>Supervision for the duration of the project</t>
  </si>
  <si>
    <t>LABOUR TRANSPORT</t>
  </si>
  <si>
    <t>Provision for additional 14 Seater Bus at R 28000/Month</t>
  </si>
  <si>
    <t>Grand Total/Month</t>
  </si>
  <si>
    <t>Grand Total for 9 Months</t>
  </si>
  <si>
    <t xml:space="preserve">Covid 19 Requirements </t>
  </si>
  <si>
    <t>Section 1</t>
  </si>
  <si>
    <t>Quantity</t>
  </si>
  <si>
    <t>Total Rate (R)</t>
  </si>
  <si>
    <t>Amount (R)</t>
  </si>
  <si>
    <t>Demolition and Alterations</t>
  </si>
  <si>
    <t>Hack up and remove existing asphalt paving and layer works, and replace asphalt after required works</t>
  </si>
  <si>
    <t>m2</t>
  </si>
  <si>
    <t>Earthworks</t>
  </si>
  <si>
    <t>Restricted excavation in soft material (Material to be used for backfill, stockpile, fill,  Rate to allow for shoring max vertical excavation 3.0m, cutting back, dewatering, shaping, trimming etc.) to:</t>
  </si>
  <si>
    <t>Excavation exceeding 1m and not exceeding 3m</t>
  </si>
  <si>
    <t>m3</t>
  </si>
  <si>
    <t>Class B Bedding</t>
  </si>
  <si>
    <t>Backfilling of excavated earth</t>
  </si>
  <si>
    <t>Concrete</t>
  </si>
  <si>
    <t xml:space="preserve">35Mpa concrete </t>
  </si>
  <si>
    <t>Steel Reinforcement</t>
  </si>
  <si>
    <t>For Plinths and Foundations</t>
  </si>
  <si>
    <t>t</t>
  </si>
  <si>
    <t>Buried Portable Water Pipe</t>
  </si>
  <si>
    <t>PIPEWORK</t>
  </si>
  <si>
    <t>Supply, lay and bed   (including jointing material, flanges, reducers, T's , elbows, field bends,reducers and fittings)as per SANS 4427 and shall be buried according to SANS 1200LB as per Drawing :</t>
  </si>
  <si>
    <t xml:space="preserve">63 HDPE Pipe </t>
  </si>
  <si>
    <t>m</t>
  </si>
  <si>
    <t>Steel Pipes</t>
  </si>
  <si>
    <t xml:space="preserve">Supply, install, testing and commissioning above grade valve stations with required flanges,steel pipes, supports, nuts, bolts etc, complete as per drawings </t>
  </si>
  <si>
    <t>250 Steel Pipe Sleeve SANS 719 10mm Wall Thickness. Galvanized to SANS 121</t>
  </si>
  <si>
    <t>Pipe Sleeve Spacers @ 2M Max</t>
  </si>
  <si>
    <t>End Seals for 250 Steel Pipe Sleeve</t>
  </si>
  <si>
    <t>Masonry</t>
  </si>
  <si>
    <t>BRICKWORK</t>
  </si>
  <si>
    <t xml:space="preserve">Burnt Clay mansonry units complies with requirements </t>
  </si>
  <si>
    <t>of SANS 227 and have the following properties</t>
  </si>
  <si>
    <t>Foundation Brickworl: NFX - 14 Mpa</t>
  </si>
  <si>
    <t>Internal Brick Work: NFP - 14 Mpa</t>
  </si>
  <si>
    <t>Facebrick: FBS - 14 Mpa</t>
  </si>
  <si>
    <t>Work  size: 222 x 106 x 73mm</t>
  </si>
  <si>
    <t>Foundations</t>
  </si>
  <si>
    <t>walls</t>
  </si>
  <si>
    <t>Metal Work</t>
  </si>
  <si>
    <t>Supply Galvanised steel heavy duty security cage per pump as indicated on DrG 146838-0GME-M1646H Rev 1. Each cage must be secured to the concrete plinth below and incorrates hinges and locks as indicated on the drawings for maintenance access</t>
  </si>
  <si>
    <t>Steel Cage</t>
  </si>
  <si>
    <t>No.</t>
  </si>
  <si>
    <t>Steel Tubes to sopport pumps (146838-0GME-M1646L)</t>
  </si>
  <si>
    <t>Plumbing</t>
  </si>
  <si>
    <t>Pressure Pump (1.85kW)</t>
  </si>
  <si>
    <t xml:space="preserve">Submersible Pump </t>
  </si>
  <si>
    <t>Jojo Tank 5250l</t>
  </si>
  <si>
    <t>TOTAL CARRIED TO SECTION SUMMARY</t>
  </si>
  <si>
    <t>Kusile Ash Dump Dirty Dam &amp; Raw Water leakade Detection Sumps for a Duration of 9 months.</t>
  </si>
  <si>
    <t>MPKUS10340GX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</si>
</sst>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R&quot;* #,##0.00_-;\-&quot;R&quot;* #,##0.00_-;_-&quot;R&quot;* &quot;-&quot;??_-;_-@_-"/>
    <numFmt numFmtId="43" formatCode="_-* #,##0.00_-;\-* #,##0.00_-;_-* &quot;-&quot;??_-;_-@_-"/>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_(* #,##0.0000_);_(* \(#,##0.0000\);_(* &quot;-&quot;??_);_(@_)"/>
    <numFmt numFmtId="169" formatCode="###\ ###\ ##0\ \ &quot;RAND&quot;;\-###\ ###\ ##0\ &quot;RAND&quot;"/>
    <numFmt numFmtId="170" formatCode="mmm\-yyyy"/>
    <numFmt numFmtId="171" formatCode="[$ZAR]\ #,##0.000000"/>
    <numFmt numFmtId="172" formatCode="#,##0.000"/>
    <numFmt numFmtId="173" formatCode="&quot;R&quot;\ #,##0.00;&quot;R&quot;\ \-#,##0.00"/>
    <numFmt numFmtId="174" formatCode="&quot;R&quot;\ #,##0.00"/>
    <numFmt numFmtId="175" formatCode="#,##0.0"/>
    <numFmt numFmtId="176" formatCode="###\ ###\ ###"/>
    <numFmt numFmtId="177" formatCode="_ * #,##0.00000_ ;_ * \-#,##0.00000_ ;_ * &quot;-&quot;??_ ;_ @_ "/>
    <numFmt numFmtId="178" formatCode="0.00000"/>
    <numFmt numFmtId="179" formatCode="0.0"/>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name val="Arial"/>
      <family val="2"/>
    </font>
    <font>
      <b/>
      <sz val="12"/>
      <name val="Arial"/>
      <family val="2"/>
    </font>
    <font>
      <sz val="12"/>
      <color rgb="FF0000FF"/>
      <name val="Arial"/>
      <family val="2"/>
    </font>
    <font>
      <sz val="12"/>
      <color rgb="FF008000"/>
      <name val="Arial"/>
      <family val="2"/>
    </font>
    <font>
      <sz val="12"/>
      <color rgb="FFFF0000"/>
      <name val="Arial"/>
      <family val="2"/>
    </font>
    <font>
      <b/>
      <sz val="14"/>
      <name val="Arial"/>
      <family val="2"/>
    </font>
    <font>
      <b/>
      <sz val="10"/>
      <color rgb="FFFF0000"/>
      <name val="Arial"/>
      <family val="2"/>
    </font>
    <font>
      <sz val="10"/>
      <color rgb="FF008000"/>
      <name val="Arial"/>
      <family val="2"/>
    </font>
    <font>
      <sz val="10"/>
      <name val="Arial"/>
      <family val="2"/>
    </font>
    <font>
      <b/>
      <sz val="20"/>
      <name val="Arial"/>
      <family val="2"/>
    </font>
    <font>
      <sz val="26"/>
      <name val="Arial"/>
      <family val="2"/>
    </font>
    <font>
      <b/>
      <sz val="14"/>
      <color rgb="FFFF0000"/>
      <name val="Arial"/>
      <family val="2"/>
    </font>
    <font>
      <b/>
      <sz val="10"/>
      <name val="Arial"/>
      <family val="2"/>
    </font>
    <font>
      <b/>
      <u/>
      <sz val="16"/>
      <name val="Arial"/>
      <family val="2"/>
    </font>
    <font>
      <b/>
      <sz val="16"/>
      <name val="Arial"/>
      <family val="2"/>
    </font>
    <font>
      <b/>
      <u/>
      <sz val="14"/>
      <color rgb="FFFF0000"/>
      <name val="Arial"/>
      <family val="2"/>
    </font>
    <font>
      <b/>
      <sz val="11"/>
      <name val="Arial"/>
      <family val="2"/>
    </font>
    <font>
      <sz val="11"/>
      <name val="Arial"/>
      <family val="2"/>
    </font>
    <font>
      <sz val="10"/>
      <name val="Calibri"/>
      <family val="2"/>
    </font>
    <font>
      <b/>
      <sz val="9"/>
      <name val="Calibri"/>
      <family val="2"/>
    </font>
    <font>
      <b/>
      <sz val="10"/>
      <name val="Calibri"/>
      <family val="2"/>
    </font>
    <font>
      <sz val="9"/>
      <name val="Calibri"/>
      <family val="2"/>
    </font>
    <font>
      <b/>
      <sz val="11"/>
      <name val="Calibri"/>
      <family val="2"/>
    </font>
    <font>
      <b/>
      <sz val="11"/>
      <color rgb="FF0000FF"/>
      <name val="Calibri"/>
      <family val="2"/>
    </font>
    <font>
      <b/>
      <sz val="10"/>
      <color rgb="FF0000FF"/>
      <name val="Calibri"/>
      <family val="2"/>
    </font>
    <font>
      <sz val="11"/>
      <name val="Calibri"/>
      <family val="2"/>
    </font>
    <font>
      <sz val="10"/>
      <color theme="1"/>
      <name val="Arial"/>
      <family val="2"/>
    </font>
    <font>
      <sz val="9"/>
      <name val="Arial"/>
      <family val="2"/>
    </font>
    <font>
      <b/>
      <sz val="9"/>
      <name val="Arial"/>
      <family val="2"/>
    </font>
    <font>
      <sz val="9"/>
      <color theme="1"/>
      <name val="Arial"/>
      <family val="2"/>
    </font>
    <font>
      <sz val="9"/>
      <color theme="1"/>
      <name val="Calibri"/>
      <family val="2"/>
      <scheme val="minor"/>
    </font>
    <font>
      <sz val="10"/>
      <color theme="1"/>
      <name val="Times New Roman"/>
      <family val="1"/>
    </font>
    <font>
      <sz val="9"/>
      <color theme="1"/>
      <name val="Times New Roman"/>
      <family val="1"/>
    </font>
    <font>
      <i/>
      <u/>
      <sz val="10"/>
      <name val="Arial"/>
      <family val="2"/>
    </font>
    <font>
      <b/>
      <u/>
      <sz val="10"/>
      <name val="Arial"/>
      <family val="2"/>
    </font>
    <font>
      <u/>
      <sz val="10"/>
      <name val="Arial"/>
      <family val="2"/>
    </font>
    <font>
      <i/>
      <sz val="10"/>
      <name val="Arial"/>
      <family val="2"/>
    </font>
    <font>
      <b/>
      <sz val="10"/>
      <color indexed="10"/>
      <name val="Arial"/>
      <family val="2"/>
    </font>
    <font>
      <b/>
      <sz val="10"/>
      <color theme="1"/>
      <name val="Arial"/>
      <family val="2"/>
    </font>
    <font>
      <sz val="10"/>
      <color indexed="10"/>
      <name val="Arial"/>
      <family val="2"/>
    </font>
    <font>
      <i/>
      <sz val="10"/>
      <color theme="1"/>
      <name val="Arial"/>
      <family val="2"/>
    </font>
    <font>
      <sz val="10"/>
      <color rgb="FFFF0000"/>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CCFFCC"/>
        <bgColor rgb="FF000000"/>
      </patternFill>
    </fill>
    <fill>
      <patternFill patternType="solid">
        <fgColor rgb="FFFFFF00"/>
        <bgColor rgb="FF000000"/>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ck">
        <color indexed="64"/>
      </left>
      <right style="medium">
        <color indexed="64"/>
      </right>
      <top style="thick">
        <color indexed="64"/>
      </top>
      <bottom style="thick">
        <color indexed="64"/>
      </bottom>
      <diagonal/>
    </border>
    <border>
      <left style="thick">
        <color indexed="64"/>
      </left>
      <right style="medium">
        <color indexed="64"/>
      </right>
      <top/>
      <bottom/>
      <diagonal/>
    </border>
    <border>
      <left style="thick">
        <color indexed="64"/>
      </left>
      <right style="medium">
        <color indexed="64"/>
      </right>
      <top style="thick">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s>
  <cellStyleXfs count="69">
    <xf numFmtId="0" fontId="0" fillId="0" borderId="0"/>
    <xf numFmtId="166" fontId="23" fillId="0" borderId="0" applyFont="0" applyFill="0" applyBorder="0" applyAlignment="0" applyProtection="0"/>
    <xf numFmtId="9" fontId="23" fillId="0" borderId="0" applyFont="0" applyFill="0" applyBorder="0" applyAlignment="0" applyProtection="0"/>
    <xf numFmtId="0" fontId="7" fillId="0" borderId="0" applyNumberFormat="0" applyFill="0" applyBorder="0" applyAlignment="0" applyProtection="0"/>
    <xf numFmtId="0" fontId="8" fillId="0" borderId="1" applyNumberFormat="0" applyFill="0" applyAlignment="0" applyProtection="0"/>
    <xf numFmtId="0" fontId="9" fillId="0" borderId="2" applyNumberFormat="0" applyFill="0" applyAlignment="0" applyProtection="0"/>
    <xf numFmtId="0" fontId="10" fillId="0" borderId="3" applyNumberFormat="0" applyFill="0" applyAlignment="0" applyProtection="0"/>
    <xf numFmtId="0" fontId="10" fillId="0" borderId="0" applyNumberFormat="0" applyFill="0" applyBorder="0" applyAlignment="0" applyProtection="0"/>
    <xf numFmtId="0" fontId="11"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4" applyNumberFormat="0" applyAlignment="0" applyProtection="0"/>
    <xf numFmtId="0" fontId="15" fillId="6" borderId="5" applyNumberFormat="0" applyAlignment="0" applyProtection="0"/>
    <xf numFmtId="0" fontId="16" fillId="6" borderId="4" applyNumberFormat="0" applyAlignment="0" applyProtection="0"/>
    <xf numFmtId="0" fontId="17" fillId="0" borderId="6" applyNumberFormat="0" applyFill="0" applyAlignment="0" applyProtection="0"/>
    <xf numFmtId="0" fontId="18" fillId="7" borderId="7" applyNumberFormat="0" applyAlignment="0" applyProtection="0"/>
    <xf numFmtId="0" fontId="19" fillId="0" borderId="0" applyNumberFormat="0" applyFill="0" applyBorder="0" applyAlignment="0" applyProtection="0"/>
    <xf numFmtId="0" fontId="6" fillId="8" borderId="8" applyNumberFormat="0" applyFon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22" fillId="32" borderId="0" applyNumberFormat="0" applyBorder="0" applyAlignment="0" applyProtection="0"/>
    <xf numFmtId="0" fontId="32" fillId="0" borderId="0"/>
    <xf numFmtId="166" fontId="32" fillId="0" borderId="0" applyFont="0" applyFill="0" applyBorder="0" applyAlignment="0" applyProtection="0"/>
    <xf numFmtId="0" fontId="5" fillId="0" borderId="0"/>
    <xf numFmtId="165" fontId="5" fillId="0" borderId="0" applyFont="0" applyFill="0" applyBorder="0" applyAlignment="0" applyProtection="0"/>
    <xf numFmtId="0" fontId="4" fillId="0" borderId="0"/>
    <xf numFmtId="165" fontId="4" fillId="0" borderId="0" applyFont="0" applyFill="0" applyBorder="0" applyAlignment="0" applyProtection="0"/>
    <xf numFmtId="0" fontId="24" fillId="0" borderId="0"/>
    <xf numFmtId="0" fontId="23" fillId="0" borderId="0"/>
    <xf numFmtId="0" fontId="23" fillId="0" borderId="0"/>
    <xf numFmtId="164" fontId="23" fillId="0" borderId="0" applyFont="0" applyFill="0" applyBorder="0" applyAlignment="0" applyProtection="0"/>
    <xf numFmtId="0" fontId="4" fillId="0" borderId="0"/>
    <xf numFmtId="0" fontId="4" fillId="0" borderId="0"/>
    <xf numFmtId="0" fontId="4" fillId="0" borderId="0"/>
    <xf numFmtId="0" fontId="23" fillId="0" borderId="0"/>
    <xf numFmtId="9" fontId="4" fillId="0" borderId="0" applyFont="0" applyFill="0" applyBorder="0" applyAlignment="0" applyProtection="0"/>
    <xf numFmtId="0" fontId="3" fillId="0" borderId="0"/>
    <xf numFmtId="165" fontId="3" fillId="0" borderId="0" applyFont="0" applyFill="0" applyBorder="0" applyAlignment="0" applyProtection="0"/>
    <xf numFmtId="0" fontId="2" fillId="0" borderId="0"/>
    <xf numFmtId="43" fontId="2" fillId="0" borderId="0" applyFont="0" applyFill="0" applyBorder="0" applyAlignment="0" applyProtection="0"/>
    <xf numFmtId="0" fontId="23" fillId="0" borderId="0"/>
    <xf numFmtId="0" fontId="23" fillId="0" borderId="0"/>
    <xf numFmtId="165" fontId="23" fillId="0" borderId="0" applyFont="0" applyFill="0" applyBorder="0" applyAlignment="0" applyProtection="0"/>
    <xf numFmtId="0" fontId="1" fillId="0" borderId="0"/>
    <xf numFmtId="0" fontId="1" fillId="0" borderId="0"/>
    <xf numFmtId="0" fontId="1" fillId="0" borderId="0"/>
  </cellStyleXfs>
  <cellXfs count="279">
    <xf numFmtId="0" fontId="23" fillId="0" borderId="0" xfId="0" applyFont="1"/>
    <xf numFmtId="0" fontId="23" fillId="0" borderId="0" xfId="0" applyFont="1" applyAlignment="1">
      <alignment vertical="center"/>
    </xf>
    <xf numFmtId="0" fontId="23" fillId="0" borderId="0" xfId="0" applyFont="1" applyAlignment="1">
      <alignment vertical="center" wrapText="1" shrinkToFit="1"/>
    </xf>
    <xf numFmtId="0" fontId="24" fillId="0" borderId="0" xfId="0" applyFont="1" applyAlignment="1">
      <alignment vertical="center"/>
    </xf>
    <xf numFmtId="0" fontId="24" fillId="0" borderId="0" xfId="0" applyFont="1" applyAlignment="1">
      <alignment vertical="center" wrapText="1" shrinkToFit="1"/>
    </xf>
    <xf numFmtId="0" fontId="25" fillId="0" borderId="0" xfId="0" applyFont="1" applyAlignment="1">
      <alignment vertical="center"/>
    </xf>
    <xf numFmtId="0" fontId="24" fillId="0" borderId="0" xfId="0" applyFont="1" applyAlignment="1">
      <alignment horizontal="left" vertical="center"/>
    </xf>
    <xf numFmtId="0" fontId="25" fillId="0" borderId="0" xfId="0" applyFont="1" applyAlignment="1">
      <alignment horizontal="left" vertical="center"/>
    </xf>
    <xf numFmtId="0" fontId="24" fillId="0" borderId="0" xfId="0" applyFont="1" applyAlignment="1">
      <alignment vertical="center" shrinkToFit="1"/>
    </xf>
    <xf numFmtId="0" fontId="24" fillId="0" borderId="0" xfId="0" applyFont="1" applyAlignment="1">
      <alignment vertical="center" wrapText="1"/>
    </xf>
    <xf numFmtId="0" fontId="26" fillId="0" borderId="0" xfId="0" applyFont="1" applyAlignment="1">
      <alignment vertical="center"/>
    </xf>
    <xf numFmtId="0" fontId="27"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39" fontId="28" fillId="0" borderId="0" xfId="0" applyNumberFormat="1" applyFont="1" applyAlignment="1">
      <alignment vertical="center"/>
    </xf>
    <xf numFmtId="167" fontId="27" fillId="0" borderId="0" xfId="0" applyNumberFormat="1" applyFont="1" applyAlignment="1">
      <alignment vertical="center" wrapText="1"/>
    </xf>
    <xf numFmtId="10" fontId="24" fillId="0" borderId="0" xfId="0" applyNumberFormat="1" applyFont="1" applyAlignment="1">
      <alignment vertical="center"/>
    </xf>
    <xf numFmtId="10" fontId="26" fillId="0" borderId="0" xfId="0" applyNumberFormat="1" applyFont="1" applyAlignment="1">
      <alignment vertical="center"/>
    </xf>
    <xf numFmtId="168" fontId="27" fillId="0" borderId="0" xfId="1" applyNumberFormat="1" applyFont="1" applyAlignment="1">
      <alignment vertical="center"/>
    </xf>
    <xf numFmtId="0" fontId="29" fillId="0" borderId="0" xfId="0" applyFont="1" applyAlignment="1">
      <alignment vertical="center"/>
    </xf>
    <xf numFmtId="0" fontId="0" fillId="0" borderId="0" xfId="0" applyFont="1" applyAlignment="1">
      <alignment vertical="center"/>
    </xf>
    <xf numFmtId="0" fontId="0" fillId="0" borderId="0" xfId="0" applyFont="1" applyAlignment="1">
      <alignment vertical="center" wrapText="1" shrinkToFit="1"/>
    </xf>
    <xf numFmtId="0" fontId="0" fillId="0" borderId="0" xfId="0" applyFont="1" applyAlignment="1">
      <alignment vertical="center" shrinkToFit="1"/>
    </xf>
    <xf numFmtId="0" fontId="0" fillId="0" borderId="0" xfId="0" applyFont="1" applyAlignment="1">
      <alignment horizontal="left" vertical="center"/>
    </xf>
    <xf numFmtId="0" fontId="23" fillId="0" borderId="0" xfId="0" applyFont="1" applyAlignment="1">
      <alignment horizontal="center" vertical="center" wrapText="1"/>
    </xf>
    <xf numFmtId="0" fontId="0" fillId="0" borderId="0" xfId="0" applyFont="1" applyAlignment="1">
      <alignment horizontal="center" vertical="center" wrapText="1"/>
    </xf>
    <xf numFmtId="0" fontId="25" fillId="33" borderId="0" xfId="0" applyFont="1" applyFill="1" applyAlignment="1">
      <alignment horizontal="center" vertical="center"/>
    </xf>
    <xf numFmtId="0" fontId="25" fillId="33" borderId="0" xfId="0" applyFont="1" applyFill="1" applyAlignment="1">
      <alignment horizontal="left" vertical="center" wrapText="1"/>
    </xf>
    <xf numFmtId="0" fontId="24" fillId="33" borderId="0" xfId="0" applyFont="1" applyFill="1" applyAlignment="1">
      <alignment horizontal="center" vertical="center" wrapText="1" shrinkToFit="1"/>
    </xf>
    <xf numFmtId="0" fontId="24" fillId="0" borderId="0" xfId="0" applyFont="1" applyAlignment="1">
      <alignment horizontal="center" vertical="center" wrapText="1" shrinkToFit="1"/>
    </xf>
    <xf numFmtId="0" fontId="24" fillId="0" borderId="0" xfId="0" applyFont="1" applyAlignment="1">
      <alignment horizontal="center" vertical="center"/>
    </xf>
    <xf numFmtId="0" fontId="25" fillId="33" borderId="0" xfId="0" applyFont="1" applyFill="1" applyAlignment="1">
      <alignment vertical="center"/>
    </xf>
    <xf numFmtId="0" fontId="28" fillId="34" borderId="0" xfId="0" applyFont="1" applyFill="1" applyAlignment="1">
      <alignment horizontal="center" vertical="center"/>
    </xf>
    <xf numFmtId="0" fontId="31" fillId="0" borderId="0" xfId="0" applyFont="1" applyAlignment="1">
      <alignment horizontal="center" vertical="center"/>
    </xf>
    <xf numFmtId="0" fontId="32" fillId="0" borderId="0" xfId="0" applyFont="1" applyAlignment="1">
      <alignment horizontal="left" vertical="center"/>
    </xf>
    <xf numFmtId="0" fontId="0" fillId="0" borderId="0" xfId="0" applyFont="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33" fillId="0" borderId="14" xfId="0" applyFont="1" applyBorder="1" applyAlignment="1">
      <alignment vertical="center"/>
    </xf>
    <xf numFmtId="0" fontId="0" fillId="0" borderId="14" xfId="0" applyFont="1" applyBorder="1" applyAlignment="1">
      <alignment vertical="center"/>
    </xf>
    <xf numFmtId="0" fontId="32" fillId="0" borderId="0" xfId="0" applyFont="1" applyAlignment="1">
      <alignment horizontal="center" vertical="center"/>
    </xf>
    <xf numFmtId="0" fontId="34" fillId="0" borderId="0" xfId="0" applyFont="1" applyAlignment="1">
      <alignment horizontal="centerContinuous" vertical="center"/>
    </xf>
    <xf numFmtId="0" fontId="33" fillId="0" borderId="0" xfId="0" applyFont="1" applyAlignment="1">
      <alignment horizontal="centerContinuous" vertical="center"/>
    </xf>
    <xf numFmtId="0" fontId="29" fillId="0" borderId="0" xfId="0" applyFont="1" applyAlignment="1">
      <alignment horizontal="left" vertical="center"/>
    </xf>
    <xf numFmtId="0" fontId="35" fillId="34" borderId="0" xfId="0" applyFont="1" applyFill="1" applyAlignment="1">
      <alignment horizontal="left" vertical="center"/>
    </xf>
    <xf numFmtId="0" fontId="36" fillId="0" borderId="0" xfId="0" applyFont="1" applyAlignment="1">
      <alignment vertical="center"/>
    </xf>
    <xf numFmtId="0" fontId="37" fillId="0" borderId="0" xfId="0" applyFont="1" applyAlignment="1">
      <alignment horizontal="centerContinuous" vertical="center"/>
    </xf>
    <xf numFmtId="0" fontId="38" fillId="0" borderId="0" xfId="0" applyFont="1" applyAlignment="1">
      <alignment vertical="center"/>
    </xf>
    <xf numFmtId="0" fontId="38" fillId="0" borderId="0" xfId="0" applyFont="1" applyAlignment="1">
      <alignment horizontal="center" vertical="center"/>
    </xf>
    <xf numFmtId="0" fontId="29" fillId="0" borderId="0" xfId="0" applyFont="1" applyAlignment="1">
      <alignment horizontal="center" vertical="center"/>
    </xf>
    <xf numFmtId="169" fontId="39" fillId="34" borderId="0" xfId="0" applyNumberFormat="1" applyFont="1" applyFill="1" applyAlignment="1">
      <alignment horizontal="justify" vertical="center"/>
    </xf>
    <xf numFmtId="0" fontId="25" fillId="0" borderId="0" xfId="0" applyFont="1" applyAlignment="1">
      <alignment vertical="top"/>
    </xf>
    <xf numFmtId="0" fontId="30" fillId="0" borderId="0" xfId="0" applyFont="1" applyAlignment="1">
      <alignment horizontal="justify" vertical="center"/>
    </xf>
    <xf numFmtId="0" fontId="36" fillId="0" borderId="0" xfId="0" applyFont="1" applyAlignment="1">
      <alignment horizontal="left" vertical="center"/>
    </xf>
    <xf numFmtId="0" fontId="30" fillId="34" borderId="0" xfId="0" applyFont="1" applyFill="1" applyAlignment="1">
      <alignment horizontal="justify" vertical="center"/>
    </xf>
    <xf numFmtId="14" fontId="35" fillId="34" borderId="0" xfId="0" applyNumberFormat="1" applyFont="1" applyFill="1" applyAlignment="1">
      <alignment horizontal="left" vertical="center"/>
    </xf>
    <xf numFmtId="0" fontId="35" fillId="0" borderId="0" xfId="0"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35" fillId="0" borderId="16" xfId="0" applyFont="1" applyBorder="1" applyAlignment="1">
      <alignment horizontal="left" vertical="center"/>
    </xf>
    <xf numFmtId="0" fontId="0" fillId="0" borderId="17" xfId="0" applyFont="1" applyBorder="1" applyAlignment="1">
      <alignment vertical="center"/>
    </xf>
    <xf numFmtId="0" fontId="40" fillId="0" borderId="0" xfId="0" applyFont="1" applyAlignment="1">
      <alignment vertical="center"/>
    </xf>
    <xf numFmtId="0" fontId="40" fillId="0" borderId="0" xfId="0" applyFont="1" applyAlignment="1">
      <alignment horizontal="right" vertical="center"/>
    </xf>
    <xf numFmtId="0" fontId="25" fillId="0" borderId="0" xfId="0" applyFont="1" applyAlignment="1">
      <alignment horizontal="justify" vertical="center"/>
    </xf>
    <xf numFmtId="0" fontId="42" fillId="0" borderId="0" xfId="0" applyFont="1"/>
    <xf numFmtId="0" fontId="43" fillId="0" borderId="0" xfId="0" applyFont="1" applyAlignment="1">
      <alignment horizontal="left"/>
    </xf>
    <xf numFmtId="0" fontId="44" fillId="0" borderId="0" xfId="0" applyFont="1"/>
    <xf numFmtId="0" fontId="45" fillId="0" borderId="0" xfId="0" applyFont="1"/>
    <xf numFmtId="0" fontId="43" fillId="0" borderId="0" xfId="0" applyFont="1"/>
    <xf numFmtId="0" fontId="44" fillId="0" borderId="0" xfId="0" applyFont="1" applyAlignment="1">
      <alignment horizontal="center"/>
    </xf>
    <xf numFmtId="0" fontId="44" fillId="0" borderId="0" xfId="0" applyFont="1" applyAlignment="1">
      <alignment horizontal="left"/>
    </xf>
    <xf numFmtId="0" fontId="44" fillId="0" borderId="21" xfId="0" applyFont="1" applyBorder="1"/>
    <xf numFmtId="0" fontId="42" fillId="0" borderId="22" xfId="0" applyFont="1" applyBorder="1"/>
    <xf numFmtId="0" fontId="42" fillId="0" borderId="23" xfId="0" applyFont="1" applyBorder="1"/>
    <xf numFmtId="0" fontId="42" fillId="0" borderId="24" xfId="0" applyFont="1" applyBorder="1"/>
    <xf numFmtId="0" fontId="46" fillId="0" borderId="24" xfId="0" applyFont="1" applyBorder="1"/>
    <xf numFmtId="0" fontId="47" fillId="0" borderId="24" xfId="0" applyFont="1" applyBorder="1"/>
    <xf numFmtId="0" fontId="42" fillId="0" borderId="25" xfId="0" applyFont="1" applyBorder="1"/>
    <xf numFmtId="0" fontId="42" fillId="0" borderId="26" xfId="0" applyFont="1" applyBorder="1"/>
    <xf numFmtId="0" fontId="48" fillId="0" borderId="0" xfId="0" applyFont="1"/>
    <xf numFmtId="0" fontId="44" fillId="0" borderId="24" xfId="0" applyFont="1" applyBorder="1"/>
    <xf numFmtId="0" fontId="46" fillId="0" borderId="0" xfId="0" applyFont="1"/>
    <xf numFmtId="0" fontId="49" fillId="0" borderId="0" xfId="0" applyFont="1"/>
    <xf numFmtId="0" fontId="49" fillId="0" borderId="0" xfId="0" applyFont="1" applyAlignment="1">
      <alignment horizontal="left"/>
    </xf>
    <xf numFmtId="2" fontId="43" fillId="0" borderId="0" xfId="0" applyNumberFormat="1" applyFont="1" applyAlignment="1">
      <alignment horizontal="center" wrapText="1"/>
    </xf>
    <xf numFmtId="166" fontId="44" fillId="34" borderId="27" xfId="1" applyFont="1" applyFill="1" applyBorder="1" applyAlignment="1">
      <alignment vertical="center"/>
    </xf>
    <xf numFmtId="0" fontId="42" fillId="0" borderId="20" xfId="0" applyFont="1" applyBorder="1"/>
    <xf numFmtId="0" fontId="42" fillId="0" borderId="29" xfId="0" applyFont="1" applyBorder="1"/>
    <xf numFmtId="0" fontId="43" fillId="0" borderId="29" xfId="0" applyFont="1" applyBorder="1"/>
    <xf numFmtId="0" fontId="43" fillId="0" borderId="26" xfId="0" applyFont="1" applyBorder="1" applyAlignment="1">
      <alignment horizontal="center" wrapText="1"/>
    </xf>
    <xf numFmtId="0" fontId="43" fillId="0" borderId="26" xfId="0" applyFont="1" applyBorder="1" applyAlignment="1">
      <alignment horizontal="left" wrapText="1"/>
    </xf>
    <xf numFmtId="0" fontId="43" fillId="0" borderId="26" xfId="0" applyFont="1" applyBorder="1" applyAlignment="1">
      <alignment wrapText="1"/>
    </xf>
    <xf numFmtId="0" fontId="44" fillId="0" borderId="25" xfId="0" applyFont="1" applyBorder="1" applyAlignment="1">
      <alignment horizontal="center" wrapText="1"/>
    </xf>
    <xf numFmtId="2" fontId="43" fillId="0" borderId="25" xfId="0" applyNumberFormat="1" applyFont="1" applyBorder="1" applyAlignment="1">
      <alignment horizontal="center" wrapText="1"/>
    </xf>
    <xf numFmtId="0" fontId="43" fillId="0" borderId="29" xfId="0" applyFont="1" applyBorder="1" applyAlignment="1">
      <alignment horizontal="left" wrapText="1"/>
    </xf>
    <xf numFmtId="0" fontId="45" fillId="0" borderId="29" xfId="0" applyFont="1" applyBorder="1"/>
    <xf numFmtId="0" fontId="28" fillId="34" borderId="26" xfId="0" applyFont="1" applyFill="1" applyBorder="1" applyAlignment="1">
      <alignment horizontal="center" vertical="center"/>
    </xf>
    <xf numFmtId="0" fontId="45" fillId="0" borderId="26" xfId="0" applyFont="1" applyBorder="1"/>
    <xf numFmtId="170" fontId="45" fillId="0" borderId="26" xfId="0" applyNumberFormat="1" applyFont="1" applyBorder="1"/>
    <xf numFmtId="0" fontId="42" fillId="0" borderId="26" xfId="0" applyFont="1" applyBorder="1" applyAlignment="1">
      <alignment horizontal="center"/>
    </xf>
    <xf numFmtId="171" fontId="42" fillId="0" borderId="26" xfId="0" applyNumberFormat="1" applyFont="1" applyBorder="1" applyAlignment="1">
      <alignment horizontal="center"/>
    </xf>
    <xf numFmtId="172" fontId="44" fillId="0" borderId="26" xfId="0" applyNumberFormat="1" applyFont="1" applyBorder="1" applyAlignment="1">
      <alignment horizontal="center"/>
    </xf>
    <xf numFmtId="0" fontId="44" fillId="0" borderId="26" xfId="0" applyFont="1" applyBorder="1" applyAlignment="1">
      <alignment horizontal="left"/>
    </xf>
    <xf numFmtId="0" fontId="44" fillId="0" borderId="26" xfId="0" applyFont="1" applyBorder="1"/>
    <xf numFmtId="169" fontId="39" fillId="35" borderId="0" xfId="0" applyNumberFormat="1" applyFont="1" applyFill="1" applyAlignment="1">
      <alignment horizontal="justify" vertical="center"/>
    </xf>
    <xf numFmtId="4" fontId="25" fillId="0" borderId="0" xfId="0" applyNumberFormat="1" applyFont="1" applyAlignment="1">
      <alignment horizontal="left" vertical="center"/>
    </xf>
    <xf numFmtId="4" fontId="37" fillId="0" borderId="0" xfId="0" applyNumberFormat="1" applyFont="1" applyAlignment="1">
      <alignment horizontal="left" vertical="center" wrapText="1"/>
    </xf>
    <xf numFmtId="0" fontId="51" fillId="0" borderId="0" xfId="64" applyFont="1"/>
    <xf numFmtId="0" fontId="52" fillId="0" borderId="0" xfId="64" applyFont="1"/>
    <xf numFmtId="173" fontId="51" fillId="0" borderId="0" xfId="65" applyNumberFormat="1" applyFont="1" applyAlignment="1">
      <alignment horizontal="center" vertical="center"/>
    </xf>
    <xf numFmtId="0" fontId="52" fillId="0" borderId="37" xfId="64" applyFont="1" applyBorder="1" applyAlignment="1">
      <alignment horizontal="left"/>
    </xf>
    <xf numFmtId="0" fontId="52" fillId="0" borderId="14" xfId="64" applyFont="1" applyBorder="1" applyAlignment="1">
      <alignment horizontal="left"/>
    </xf>
    <xf numFmtId="0" fontId="52" fillId="0" borderId="32" xfId="64" applyFont="1" applyBorder="1" applyAlignment="1">
      <alignment horizontal="center"/>
    </xf>
    <xf numFmtId="0" fontId="52" fillId="0" borderId="38" xfId="64" applyFont="1" applyBorder="1" applyAlignment="1">
      <alignment horizontal="left"/>
    </xf>
    <xf numFmtId="0" fontId="51" fillId="0" borderId="31" xfId="64" applyFont="1" applyBorder="1"/>
    <xf numFmtId="0" fontId="51" fillId="0" borderId="14" xfId="64" applyFont="1" applyBorder="1"/>
    <xf numFmtId="0" fontId="51" fillId="0" borderId="38" xfId="64" applyFont="1" applyBorder="1" applyAlignment="1">
      <alignment horizontal="left" vertical="top"/>
    </xf>
    <xf numFmtId="0" fontId="51" fillId="0" borderId="14" xfId="64" applyFont="1" applyBorder="1" applyAlignment="1">
      <alignment horizontal="left" vertical="top"/>
    </xf>
    <xf numFmtId="0" fontId="51" fillId="0" borderId="35" xfId="64" applyFont="1" applyBorder="1"/>
    <xf numFmtId="0" fontId="51" fillId="0" borderId="35" xfId="64" applyFont="1" applyBorder="1" applyAlignment="1">
      <alignment horizontal="center"/>
    </xf>
    <xf numFmtId="44" fontId="51" fillId="0" borderId="35" xfId="64" applyNumberFormat="1" applyFont="1" applyBorder="1"/>
    <xf numFmtId="44" fontId="51" fillId="0" borderId="14" xfId="64" applyNumberFormat="1" applyFont="1" applyBorder="1"/>
    <xf numFmtId="165" fontId="51" fillId="0" borderId="0" xfId="65" applyFont="1"/>
    <xf numFmtId="0" fontId="52" fillId="0" borderId="38" xfId="64" applyFont="1" applyBorder="1" applyAlignment="1">
      <alignment horizontal="left" vertical="top"/>
    </xf>
    <xf numFmtId="0" fontId="52" fillId="0" borderId="14" xfId="64" applyFont="1" applyBorder="1" applyAlignment="1">
      <alignment horizontal="left" vertical="top"/>
    </xf>
    <xf numFmtId="0" fontId="51" fillId="0" borderId="36" xfId="64" applyFont="1" applyBorder="1"/>
    <xf numFmtId="44" fontId="51" fillId="0" borderId="36" xfId="64" applyNumberFormat="1" applyFont="1" applyBorder="1"/>
    <xf numFmtId="44" fontId="52" fillId="0" borderId="36" xfId="64" applyNumberFormat="1" applyFont="1" applyBorder="1"/>
    <xf numFmtId="0" fontId="52" fillId="0" borderId="37" xfId="64" applyFont="1" applyBorder="1" applyAlignment="1">
      <alignment horizontal="right" vertical="top"/>
    </xf>
    <xf numFmtId="0" fontId="52" fillId="0" borderId="14" xfId="64" applyFont="1" applyBorder="1" applyAlignment="1">
      <alignment horizontal="right" vertical="top"/>
    </xf>
    <xf numFmtId="0" fontId="52" fillId="0" borderId="32" xfId="64" applyFont="1" applyBorder="1"/>
    <xf numFmtId="44" fontId="51" fillId="0" borderId="32" xfId="64" applyNumberFormat="1" applyFont="1" applyBorder="1"/>
    <xf numFmtId="44" fontId="52" fillId="0" borderId="32" xfId="64" applyNumberFormat="1" applyFont="1" applyBorder="1"/>
    <xf numFmtId="0" fontId="52" fillId="0" borderId="39" xfId="64" applyFont="1" applyBorder="1" applyAlignment="1">
      <alignment horizontal="right" vertical="top"/>
    </xf>
    <xf numFmtId="1" fontId="52" fillId="0" borderId="31" xfId="64" applyNumberFormat="1" applyFont="1" applyBorder="1" applyAlignment="1">
      <alignment horizontal="center"/>
    </xf>
    <xf numFmtId="44" fontId="52" fillId="0" borderId="31" xfId="64" applyNumberFormat="1" applyFont="1" applyBorder="1"/>
    <xf numFmtId="0" fontId="52" fillId="0" borderId="32" xfId="64" applyFont="1" applyBorder="1" applyAlignment="1">
      <alignment horizontal="right" vertical="top"/>
    </xf>
    <xf numFmtId="173" fontId="52" fillId="0" borderId="32" xfId="65" applyNumberFormat="1" applyFont="1" applyBorder="1" applyAlignment="1">
      <alignment horizontal="center" vertical="center"/>
    </xf>
    <xf numFmtId="44" fontId="52" fillId="0" borderId="32" xfId="65" applyNumberFormat="1" applyFont="1" applyBorder="1" applyAlignment="1">
      <alignment horizontal="center" vertical="center"/>
    </xf>
    <xf numFmtId="44" fontId="51" fillId="0" borderId="0" xfId="64" applyNumberFormat="1" applyFont="1"/>
    <xf numFmtId="0" fontId="52" fillId="0" borderId="0" xfId="64" applyFont="1" applyAlignment="1">
      <alignment horizontal="left" vertical="top"/>
    </xf>
    <xf numFmtId="0" fontId="51" fillId="0" borderId="0" xfId="64" applyFont="1" applyAlignment="1">
      <alignment horizontal="left" vertical="top"/>
    </xf>
    <xf numFmtId="0" fontId="51" fillId="36" borderId="31" xfId="64" applyFont="1" applyFill="1" applyBorder="1"/>
    <xf numFmtId="0" fontId="51" fillId="36" borderId="35" xfId="64" applyFont="1" applyFill="1" applyBorder="1"/>
    <xf numFmtId="44" fontId="51" fillId="36" borderId="35" xfId="64" applyNumberFormat="1" applyFont="1" applyFill="1" applyBorder="1"/>
    <xf numFmtId="0" fontId="36" fillId="0" borderId="0" xfId="61" applyFont="1" applyAlignment="1">
      <alignment horizontal="left"/>
    </xf>
    <xf numFmtId="0" fontId="23" fillId="0" borderId="0" xfId="61" applyFont="1"/>
    <xf numFmtId="0" fontId="50" fillId="0" borderId="0" xfId="61" applyFont="1"/>
    <xf numFmtId="0" fontId="50" fillId="0" borderId="0" xfId="61" applyFont="1" applyAlignment="1">
      <alignment wrapText="1"/>
    </xf>
    <xf numFmtId="0" fontId="53" fillId="0" borderId="0" xfId="61" applyFont="1"/>
    <xf numFmtId="0" fontId="54" fillId="0" borderId="0" xfId="61" applyFont="1"/>
    <xf numFmtId="0" fontId="2" fillId="0" borderId="0" xfId="61"/>
    <xf numFmtId="0" fontId="36" fillId="37" borderId="42" xfId="57" applyFont="1" applyFill="1" applyBorder="1" applyAlignment="1">
      <alignment vertical="center" wrapText="1"/>
    </xf>
    <xf numFmtId="0" fontId="50" fillId="37" borderId="42" xfId="61" applyFont="1" applyFill="1" applyBorder="1" applyAlignment="1">
      <alignment horizontal="center" vertical="center" wrapText="1"/>
    </xf>
    <xf numFmtId="174" fontId="36" fillId="37" borderId="42" xfId="52" applyNumberFormat="1" applyFont="1" applyFill="1" applyBorder="1" applyAlignment="1">
      <alignment horizontal="right" vertical="center"/>
    </xf>
    <xf numFmtId="0" fontId="55" fillId="37" borderId="40" xfId="61" applyFont="1" applyFill="1" applyBorder="1" applyAlignment="1">
      <alignment horizontal="right" vertical="center"/>
    </xf>
    <xf numFmtId="0" fontId="56" fillId="0" borderId="0" xfId="61" applyFont="1" applyAlignment="1">
      <alignment horizontal="right" vertical="center"/>
    </xf>
    <xf numFmtId="0" fontId="55" fillId="0" borderId="0" xfId="61" applyFont="1" applyAlignment="1">
      <alignment horizontal="right" vertical="center"/>
    </xf>
    <xf numFmtId="0" fontId="36" fillId="37" borderId="0" xfId="57" applyFont="1" applyFill="1" applyAlignment="1">
      <alignment horizontal="left" vertical="center" wrapText="1"/>
    </xf>
    <xf numFmtId="174" fontId="36" fillId="37" borderId="0" xfId="52" applyNumberFormat="1" applyFont="1" applyFill="1" applyAlignment="1">
      <alignment horizontal="right" vertical="center"/>
    </xf>
    <xf numFmtId="0" fontId="55" fillId="37" borderId="33" xfId="61" applyFont="1" applyFill="1" applyBorder="1" applyAlignment="1">
      <alignment horizontal="right" vertical="center"/>
    </xf>
    <xf numFmtId="0" fontId="36" fillId="37" borderId="0" xfId="61" applyFont="1" applyFill="1" applyAlignment="1">
      <alignment horizontal="center" vertical="center"/>
    </xf>
    <xf numFmtId="0" fontId="23" fillId="37" borderId="0" xfId="61" applyFont="1" applyFill="1" applyAlignment="1">
      <alignment horizontal="center" vertical="center"/>
    </xf>
    <xf numFmtId="0" fontId="36" fillId="37" borderId="33" xfId="61" applyFont="1" applyFill="1" applyBorder="1" applyAlignment="1">
      <alignment horizontal="center" vertical="center"/>
    </xf>
    <xf numFmtId="0" fontId="36" fillId="37" borderId="43" xfId="61" applyFont="1" applyFill="1" applyBorder="1" applyAlignment="1">
      <alignment horizontal="center" vertical="center" wrapText="1"/>
    </xf>
    <xf numFmtId="0" fontId="36" fillId="37" borderId="43" xfId="61" applyFont="1" applyFill="1" applyBorder="1" applyAlignment="1">
      <alignment vertical="center" wrapText="1"/>
    </xf>
    <xf numFmtId="0" fontId="23" fillId="37" borderId="34" xfId="61" applyFont="1" applyFill="1" applyBorder="1" applyAlignment="1">
      <alignment horizontal="center" vertical="center"/>
    </xf>
    <xf numFmtId="0" fontId="36" fillId="37" borderId="34" xfId="61" applyFont="1" applyFill="1" applyBorder="1" applyAlignment="1">
      <alignment vertical="center" wrapText="1"/>
    </xf>
    <xf numFmtId="3" fontId="23" fillId="37" borderId="34" xfId="61" applyNumberFormat="1" applyFont="1" applyFill="1" applyBorder="1" applyAlignment="1">
      <alignment horizontal="center" vertical="center" wrapText="1"/>
    </xf>
    <xf numFmtId="164" fontId="23" fillId="38" borderId="34" xfId="53" applyFont="1" applyFill="1" applyBorder="1" applyAlignment="1">
      <alignment horizontal="center" vertical="center" wrapText="1"/>
    </xf>
    <xf numFmtId="164" fontId="23" fillId="37" borderId="34" xfId="53" applyFont="1" applyFill="1" applyBorder="1" applyAlignment="1">
      <alignment horizontal="center" vertical="center" wrapText="1"/>
    </xf>
    <xf numFmtId="0" fontId="23" fillId="37" borderId="34" xfId="61" applyFont="1" applyFill="1" applyBorder="1" applyAlignment="1">
      <alignment vertical="center" wrapText="1"/>
    </xf>
    <xf numFmtId="0" fontId="57" fillId="37" borderId="34" xfId="61" applyFont="1" applyFill="1" applyBorder="1" applyAlignment="1">
      <alignment vertical="top" wrapText="1"/>
    </xf>
    <xf numFmtId="0" fontId="23" fillId="37" borderId="34" xfId="61" applyFont="1" applyFill="1" applyBorder="1" applyAlignment="1">
      <alignment vertical="top"/>
    </xf>
    <xf numFmtId="0" fontId="58" fillId="37" borderId="34" xfId="61" applyFont="1" applyFill="1" applyBorder="1" applyAlignment="1">
      <alignment vertical="center" wrapText="1"/>
    </xf>
    <xf numFmtId="0" fontId="36" fillId="37" borderId="34" xfId="61" applyFont="1" applyFill="1" applyBorder="1" applyAlignment="1">
      <alignment horizontal="center" vertical="center"/>
    </xf>
    <xf numFmtId="0" fontId="57" fillId="37" borderId="34" xfId="61" applyFont="1" applyFill="1" applyBorder="1" applyAlignment="1">
      <alignment vertical="center" wrapText="1"/>
    </xf>
    <xf numFmtId="4" fontId="23" fillId="37" borderId="34" xfId="61" applyNumberFormat="1" applyFont="1" applyFill="1" applyBorder="1" applyAlignment="1">
      <alignment horizontal="center" vertical="center" wrapText="1"/>
    </xf>
    <xf numFmtId="164" fontId="23" fillId="37" borderId="34" xfId="53" applyFont="1" applyFill="1" applyBorder="1" applyAlignment="1">
      <alignment horizontal="right" vertical="center" wrapText="1"/>
    </xf>
    <xf numFmtId="0" fontId="49" fillId="0" borderId="35" xfId="66" applyFont="1" applyBorder="1" applyAlignment="1">
      <alignment vertical="center"/>
    </xf>
    <xf numFmtId="0" fontId="23" fillId="37" borderId="41" xfId="61" applyFont="1" applyFill="1" applyBorder="1" applyAlignment="1">
      <alignment vertical="center" wrapText="1"/>
    </xf>
    <xf numFmtId="0" fontId="49" fillId="0" borderId="36" xfId="66" applyFont="1" applyBorder="1" applyAlignment="1">
      <alignment vertical="center"/>
    </xf>
    <xf numFmtId="0" fontId="59" fillId="37" borderId="34" xfId="61" applyFont="1" applyFill="1" applyBorder="1" applyAlignment="1">
      <alignment vertical="top" wrapText="1"/>
    </xf>
    <xf numFmtId="164" fontId="23" fillId="37" borderId="34" xfId="67" applyNumberFormat="1" applyFont="1" applyFill="1" applyBorder="1" applyAlignment="1">
      <alignment horizontal="center" vertical="center" wrapText="1"/>
    </xf>
    <xf numFmtId="0" fontId="23" fillId="37" borderId="34" xfId="61" applyFont="1" applyFill="1" applyBorder="1" applyAlignment="1">
      <alignment horizontal="center" vertical="center" wrapText="1"/>
    </xf>
    <xf numFmtId="0" fontId="60" fillId="37" borderId="34" xfId="61" applyFont="1" applyFill="1" applyBorder="1" applyAlignment="1">
      <alignment vertical="center" wrapText="1"/>
    </xf>
    <xf numFmtId="175" fontId="23" fillId="37" borderId="34" xfId="61" applyNumberFormat="1" applyFont="1" applyFill="1" applyBorder="1" applyAlignment="1">
      <alignment horizontal="center" vertical="center" wrapText="1"/>
    </xf>
    <xf numFmtId="0" fontId="23" fillId="37" borderId="0" xfId="61" applyFont="1" applyFill="1" applyAlignment="1">
      <alignment vertical="center" wrapText="1"/>
    </xf>
    <xf numFmtId="0" fontId="58" fillId="39" borderId="34" xfId="61" applyFont="1" applyFill="1" applyBorder="1" applyAlignment="1">
      <alignment vertical="top"/>
    </xf>
    <xf numFmtId="0" fontId="59" fillId="37" borderId="34" xfId="61" applyFont="1" applyFill="1" applyBorder="1" applyAlignment="1">
      <alignment vertical="center" wrapText="1"/>
    </xf>
    <xf numFmtId="0" fontId="0" fillId="0" borderId="0" xfId="61" applyFont="1"/>
    <xf numFmtId="0" fontId="61" fillId="37" borderId="44" xfId="61" applyFont="1" applyFill="1" applyBorder="1" applyAlignment="1">
      <alignment horizontal="center" vertical="center" wrapText="1"/>
    </xf>
    <xf numFmtId="0" fontId="36" fillId="37" borderId="44" xfId="61" applyFont="1" applyFill="1" applyBorder="1" applyAlignment="1">
      <alignment horizontal="right" vertical="center" wrapText="1"/>
    </xf>
    <xf numFmtId="49" fontId="23" fillId="37" borderId="44" xfId="61" applyNumberFormat="1" applyFont="1" applyFill="1" applyBorder="1" applyAlignment="1">
      <alignment horizontal="center" vertical="center"/>
    </xf>
    <xf numFmtId="176" fontId="62" fillId="37" borderId="44" xfId="61" applyNumberFormat="1" applyFont="1" applyFill="1" applyBorder="1" applyAlignment="1">
      <alignment horizontal="center" vertical="center"/>
    </xf>
    <xf numFmtId="174" fontId="62" fillId="37" borderId="44" xfId="61" applyNumberFormat="1" applyFont="1" applyFill="1" applyBorder="1" applyAlignment="1">
      <alignment horizontal="right" vertical="center"/>
    </xf>
    <xf numFmtId="0" fontId="36" fillId="0" borderId="0" xfId="61" applyFont="1" applyAlignment="1">
      <alignment vertical="center"/>
    </xf>
    <xf numFmtId="0" fontId="23" fillId="0" borderId="0" xfId="61" applyFont="1" applyAlignment="1">
      <alignment vertical="center"/>
    </xf>
    <xf numFmtId="0" fontId="61" fillId="0" borderId="0" xfId="61" applyFont="1" applyAlignment="1">
      <alignment vertical="center"/>
    </xf>
    <xf numFmtId="0" fontId="63" fillId="0" borderId="0" xfId="61" applyFont="1" applyAlignment="1">
      <alignment vertical="center"/>
    </xf>
    <xf numFmtId="0" fontId="23" fillId="0" borderId="0" xfId="61" applyFont="1" applyAlignment="1">
      <alignment horizontal="center" vertical="center"/>
    </xf>
    <xf numFmtId="0" fontId="36" fillId="0" borderId="0" xfId="61" applyFont="1" applyAlignment="1">
      <alignment horizontal="center" vertical="center" wrapText="1"/>
    </xf>
    <xf numFmtId="0" fontId="36" fillId="0" borderId="0" xfId="61" applyFont="1" applyAlignment="1">
      <alignment vertical="center" wrapText="1"/>
    </xf>
    <xf numFmtId="0" fontId="23" fillId="0" borderId="0" xfId="61" applyFont="1" applyAlignment="1">
      <alignment horizontal="center" vertical="center" wrapText="1"/>
    </xf>
    <xf numFmtId="49" fontId="50" fillId="0" borderId="0" xfId="61" applyNumberFormat="1" applyFont="1" applyAlignment="1">
      <alignment horizontal="center" vertical="center"/>
    </xf>
    <xf numFmtId="49" fontId="50" fillId="0" borderId="0" xfId="61" applyNumberFormat="1" applyFont="1" applyAlignment="1">
      <alignment vertical="top"/>
    </xf>
    <xf numFmtId="0" fontId="61" fillId="0" borderId="0" xfId="61" applyFont="1" applyAlignment="1">
      <alignment horizontal="center" vertical="center" wrapText="1"/>
    </xf>
    <xf numFmtId="164" fontId="61" fillId="0" borderId="0" xfId="53" applyFont="1" applyFill="1" applyBorder="1" applyAlignment="1">
      <alignment horizontal="center" vertical="center" wrapText="1"/>
    </xf>
    <xf numFmtId="164" fontId="50" fillId="0" borderId="0" xfId="53" applyFont="1" applyFill="1" applyBorder="1" applyAlignment="1">
      <alignment horizontal="center" vertical="center" wrapText="1"/>
    </xf>
    <xf numFmtId="0" fontId="50" fillId="0" borderId="0" xfId="61" applyFont="1" applyAlignment="1">
      <alignment vertical="top" wrapText="1"/>
    </xf>
    <xf numFmtId="49" fontId="50" fillId="0" borderId="0" xfId="61" applyNumberFormat="1" applyFont="1" applyAlignment="1">
      <alignment vertical="top" wrapText="1"/>
    </xf>
    <xf numFmtId="0" fontId="23" fillId="0" borderId="0" xfId="61" applyFont="1" applyAlignment="1">
      <alignment vertical="top"/>
    </xf>
    <xf numFmtId="3" fontId="23" fillId="0" borderId="0" xfId="61" applyNumberFormat="1" applyFont="1" applyAlignment="1">
      <alignment horizontal="center" vertical="center" wrapText="1"/>
    </xf>
    <xf numFmtId="164" fontId="23" fillId="0" borderId="0" xfId="53" applyFont="1" applyFill="1" applyBorder="1" applyAlignment="1">
      <alignment horizontal="center" vertical="center" wrapText="1"/>
    </xf>
    <xf numFmtId="0" fontId="60" fillId="0" borderId="0" xfId="61" applyFont="1" applyAlignment="1">
      <alignment vertical="top"/>
    </xf>
    <xf numFmtId="0" fontId="57" fillId="0" borderId="0" xfId="61" applyFont="1" applyAlignment="1">
      <alignment vertical="top"/>
    </xf>
    <xf numFmtId="0" fontId="61" fillId="0" borderId="0" xfId="61" applyFont="1" applyAlignment="1">
      <alignment horizontal="center" vertical="center"/>
    </xf>
    <xf numFmtId="0" fontId="63" fillId="0" borderId="0" xfId="61" applyFont="1" applyAlignment="1">
      <alignment horizontal="center" vertical="center"/>
    </xf>
    <xf numFmtId="0" fontId="36" fillId="0" borderId="0" xfId="61" applyFont="1" applyAlignment="1">
      <alignment horizontal="center" vertical="center"/>
    </xf>
    <xf numFmtId="0" fontId="36" fillId="0" borderId="0" xfId="61" applyFont="1" applyAlignment="1">
      <alignment horizontal="right" vertical="center"/>
    </xf>
    <xf numFmtId="3" fontId="36" fillId="0" borderId="0" xfId="61" applyNumberFormat="1" applyFont="1" applyAlignment="1">
      <alignment horizontal="center" vertical="center" wrapText="1"/>
    </xf>
    <xf numFmtId="0" fontId="36" fillId="0" borderId="0" xfId="61" applyFont="1" applyAlignment="1">
      <alignment horizontal="right" vertical="center" wrapText="1"/>
    </xf>
    <xf numFmtId="164" fontId="36" fillId="0" borderId="0" xfId="53" applyFont="1" applyFill="1" applyBorder="1" applyAlignment="1">
      <alignment horizontal="right" vertical="center" wrapText="1"/>
    </xf>
    <xf numFmtId="177" fontId="61" fillId="0" borderId="0" xfId="61" applyNumberFormat="1" applyFont="1" applyAlignment="1">
      <alignment horizontal="center" vertical="center" wrapText="1"/>
    </xf>
    <xf numFmtId="178" fontId="61" fillId="0" borderId="0" xfId="61" applyNumberFormat="1" applyFont="1" applyAlignment="1">
      <alignment horizontal="center" vertical="center" wrapText="1"/>
    </xf>
    <xf numFmtId="1" fontId="23" fillId="0" borderId="0" xfId="61" applyNumberFormat="1" applyFont="1" applyAlignment="1">
      <alignment horizontal="center" vertical="center"/>
    </xf>
    <xf numFmtId="0" fontId="60" fillId="0" borderId="0" xfId="61" applyFont="1" applyAlignment="1">
      <alignment vertical="top" wrapText="1"/>
    </xf>
    <xf numFmtId="175" fontId="23" fillId="0" borderId="0" xfId="61" applyNumberFormat="1" applyFont="1" applyAlignment="1">
      <alignment horizontal="center" vertical="center" wrapText="1"/>
    </xf>
    <xf numFmtId="164" fontId="23" fillId="0" borderId="0" xfId="53" applyFont="1" applyFill="1" applyBorder="1" applyAlignment="1">
      <alignment horizontal="right" vertical="center" wrapText="1"/>
    </xf>
    <xf numFmtId="179" fontId="23" fillId="0" borderId="0" xfId="61" applyNumberFormat="1" applyFont="1" applyAlignment="1">
      <alignment horizontal="center" vertical="center"/>
    </xf>
    <xf numFmtId="4" fontId="23" fillId="0" borderId="0" xfId="61" applyNumberFormat="1" applyFont="1" applyAlignment="1">
      <alignment horizontal="center" vertical="center" wrapText="1"/>
    </xf>
    <xf numFmtId="0" fontId="60" fillId="0" borderId="0" xfId="61" applyFont="1" applyAlignment="1">
      <alignment vertical="center" wrapText="1"/>
    </xf>
    <xf numFmtId="0" fontId="23" fillId="0" borderId="0" xfId="68" applyFont="1" applyAlignment="1">
      <alignment vertical="top"/>
    </xf>
    <xf numFmtId="179" fontId="23" fillId="0" borderId="0" xfId="68" applyNumberFormat="1" applyFont="1" applyAlignment="1">
      <alignment horizontal="center" vertical="center"/>
    </xf>
    <xf numFmtId="175" fontId="23" fillId="0" borderId="0" xfId="68" applyNumberFormat="1" applyFont="1" applyAlignment="1">
      <alignment horizontal="center" vertical="center" wrapText="1"/>
    </xf>
    <xf numFmtId="0" fontId="23" fillId="0" borderId="0" xfId="68" applyFont="1" applyAlignment="1">
      <alignment horizontal="center" vertical="center"/>
    </xf>
    <xf numFmtId="0" fontId="23" fillId="0" borderId="0" xfId="61" applyFont="1" applyAlignment="1">
      <alignment vertical="top" wrapText="1"/>
    </xf>
    <xf numFmtId="0" fontId="58" fillId="0" borderId="0" xfId="61" applyFont="1" applyAlignment="1">
      <alignment horizontal="center" vertical="center"/>
    </xf>
    <xf numFmtId="0" fontId="23" fillId="0" borderId="0" xfId="61" applyFont="1" applyAlignment="1">
      <alignment vertical="center" wrapText="1"/>
    </xf>
    <xf numFmtId="0" fontId="60" fillId="0" borderId="0" xfId="61" applyFont="1" applyAlignment="1">
      <alignment vertical="center"/>
    </xf>
    <xf numFmtId="0" fontId="23" fillId="0" borderId="0" xfId="61" applyFont="1" applyAlignment="1">
      <alignment horizontal="center"/>
    </xf>
    <xf numFmtId="0" fontId="36" fillId="0" borderId="0" xfId="61" applyFont="1"/>
    <xf numFmtId="4" fontId="23" fillId="0" borderId="0" xfId="61" applyNumberFormat="1" applyFont="1" applyAlignment="1">
      <alignment horizontal="center" wrapText="1"/>
    </xf>
    <xf numFmtId="164" fontId="23" fillId="0" borderId="0" xfId="53" applyFont="1" applyFill="1" applyBorder="1" applyAlignment="1">
      <alignment horizontal="center" wrapText="1"/>
    </xf>
    <xf numFmtId="164" fontId="50" fillId="0" borderId="0" xfId="53" applyFont="1" applyFill="1" applyBorder="1" applyAlignment="1">
      <alignment horizontal="center" wrapText="1"/>
    </xf>
    <xf numFmtId="0" fontId="36" fillId="0" borderId="0" xfId="61" applyFont="1" applyAlignment="1">
      <alignment vertical="top" wrapText="1"/>
    </xf>
    <xf numFmtId="175" fontId="23" fillId="0" borderId="0" xfId="61" applyNumberFormat="1" applyFont="1" applyAlignment="1">
      <alignment horizontal="center" wrapText="1"/>
    </xf>
    <xf numFmtId="0" fontId="60" fillId="0" borderId="0" xfId="61" applyFont="1"/>
    <xf numFmtId="0" fontId="60" fillId="0" borderId="0" xfId="61" applyFont="1" applyAlignment="1">
      <alignment wrapText="1"/>
    </xf>
    <xf numFmtId="175" fontId="50" fillId="0" borderId="0" xfId="61" applyNumberFormat="1" applyFont="1" applyAlignment="1">
      <alignment horizontal="center" wrapText="1"/>
    </xf>
    <xf numFmtId="0" fontId="23" fillId="0" borderId="0" xfId="61" applyFont="1" applyAlignment="1">
      <alignment wrapText="1"/>
    </xf>
    <xf numFmtId="0" fontId="50" fillId="0" borderId="0" xfId="61" applyFont="1" applyAlignment="1">
      <alignment horizontal="center" vertical="center"/>
    </xf>
    <xf numFmtId="0" fontId="64" fillId="0" borderId="0" xfId="61" applyFont="1"/>
    <xf numFmtId="0" fontId="50" fillId="0" borderId="0" xfId="61" applyFont="1" applyAlignment="1">
      <alignment horizontal="center"/>
    </xf>
    <xf numFmtId="4" fontId="50" fillId="0" borderId="0" xfId="61" applyNumberFormat="1" applyFont="1" applyAlignment="1">
      <alignment horizontal="center" wrapText="1"/>
    </xf>
    <xf numFmtId="4" fontId="65" fillId="0" borderId="0" xfId="61" applyNumberFormat="1" applyFont="1" applyAlignment="1">
      <alignment horizontal="center" wrapText="1"/>
    </xf>
    <xf numFmtId="0" fontId="23" fillId="0" borderId="0" xfId="61" applyFont="1" applyAlignment="1">
      <alignment horizontal="left" vertical="center"/>
    </xf>
    <xf numFmtId="0" fontId="36" fillId="0" borderId="0" xfId="61" applyFont="1" applyAlignment="1">
      <alignment horizontal="left" vertical="center"/>
    </xf>
    <xf numFmtId="0" fontId="60" fillId="0" borderId="0" xfId="57" applyFont="1" applyAlignment="1">
      <alignment wrapText="1"/>
    </xf>
    <xf numFmtId="0" fontId="23" fillId="0" borderId="0" xfId="57" applyAlignment="1">
      <alignment horizontal="center"/>
    </xf>
    <xf numFmtId="4" fontId="23" fillId="0" borderId="0" xfId="57" applyNumberFormat="1" applyAlignment="1">
      <alignment horizontal="center" wrapText="1"/>
    </xf>
    <xf numFmtId="3" fontId="23" fillId="0" borderId="0" xfId="57" applyNumberFormat="1" applyAlignment="1">
      <alignment horizontal="center" wrapText="1"/>
    </xf>
    <xf numFmtId="164" fontId="23" fillId="36" borderId="34" xfId="53" applyFont="1" applyFill="1" applyBorder="1" applyAlignment="1">
      <alignment horizontal="center" vertical="center" wrapText="1"/>
    </xf>
    <xf numFmtId="164" fontId="36" fillId="37" borderId="34" xfId="53" applyFont="1" applyFill="1" applyBorder="1" applyAlignment="1">
      <alignment horizontal="center" vertical="center" wrapText="1"/>
    </xf>
    <xf numFmtId="0" fontId="0" fillId="37" borderId="0" xfId="0" applyFill="1" applyAlignment="1">
      <alignment wrapText="1"/>
    </xf>
    <xf numFmtId="0" fontId="25" fillId="0" borderId="0" xfId="0" applyFont="1" applyAlignment="1">
      <alignment vertical="center" wrapText="1"/>
    </xf>
    <xf numFmtId="0" fontId="30" fillId="0" borderId="0" xfId="0" applyFont="1" applyAlignment="1">
      <alignment horizontal="center" vertical="center" wrapText="1"/>
    </xf>
    <xf numFmtId="0" fontId="33" fillId="0" borderId="0" xfId="0" applyFont="1" applyAlignment="1">
      <alignment horizontal="center" vertical="center"/>
    </xf>
    <xf numFmtId="0" fontId="24" fillId="0" borderId="0" xfId="0" applyFont="1" applyAlignment="1">
      <alignment horizontal="left" vertical="center" wrapText="1"/>
    </xf>
    <xf numFmtId="0" fontId="41" fillId="0" borderId="0" xfId="0" applyFont="1" applyAlignment="1">
      <alignment vertical="center" wrapText="1"/>
    </xf>
    <xf numFmtId="166" fontId="44" fillId="34" borderId="27" xfId="1" applyFont="1" applyFill="1" applyBorder="1" applyAlignment="1">
      <alignment horizontal="center" vertical="center"/>
    </xf>
    <xf numFmtId="166" fontId="44" fillId="34" borderId="18" xfId="1" applyFont="1" applyFill="1" applyBorder="1" applyAlignment="1">
      <alignment horizontal="center" vertical="center"/>
    </xf>
    <xf numFmtId="166" fontId="44" fillId="34" borderId="28" xfId="1" applyFont="1" applyFill="1" applyBorder="1" applyAlignment="1">
      <alignment horizontal="center" vertical="center"/>
    </xf>
    <xf numFmtId="0" fontId="43" fillId="0" borderId="30" xfId="0" applyFont="1" applyBorder="1" applyAlignment="1">
      <alignment horizontal="left" wrapText="1"/>
    </xf>
    <xf numFmtId="0" fontId="43" fillId="0" borderId="19" xfId="0" applyFont="1" applyBorder="1" applyAlignment="1">
      <alignment horizontal="left" wrapText="1"/>
    </xf>
    <xf numFmtId="0" fontId="36" fillId="37" borderId="0" xfId="57" applyFont="1" applyFill="1" applyAlignment="1">
      <alignment horizontal="left" vertical="center" wrapText="1"/>
    </xf>
    <xf numFmtId="0" fontId="25" fillId="0" borderId="0" xfId="0" applyFont="1"/>
  </cellXfs>
  <cellStyles count="69">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ustomBuiltin="1"/>
    <cellStyle name="Comma 11" xfId="65" xr:uid="{2491D7FA-007D-48BD-8F73-7EC54D5A5BCF}"/>
    <cellStyle name="Comma 2" xfId="45" xr:uid="{00000000-0005-0000-0000-00001C000000}"/>
    <cellStyle name="Comma 2 2" xfId="62" xr:uid="{00000000-0005-0000-0000-00001D000000}"/>
    <cellStyle name="Comma 3" xfId="47" xr:uid="{00000000-0005-0000-0000-00001E000000}"/>
    <cellStyle name="Comma 3 2" xfId="60" xr:uid="{00000000-0005-0000-0000-00001F000000}"/>
    <cellStyle name="Comma 4" xfId="49" xr:uid="{00000000-0005-0000-0000-000020000000}"/>
    <cellStyle name="Currency 2 2" xfId="53" xr:uid="{00000000-0005-0000-0000-000021000000}"/>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rmal 10" xfId="63" xr:uid="{00000000-0005-0000-0000-00002C000000}"/>
    <cellStyle name="Normal 2" xfId="44" xr:uid="{00000000-0005-0000-0000-00002D000000}"/>
    <cellStyle name="Normal 2 2" xfId="50" xr:uid="{00000000-0005-0000-0000-00002E000000}"/>
    <cellStyle name="Normal 2 2 5" xfId="57" xr:uid="{00000000-0005-0000-0000-00002F000000}"/>
    <cellStyle name="Normal 2 3" xfId="51" xr:uid="{00000000-0005-0000-0000-000030000000}"/>
    <cellStyle name="Normal 21" xfId="64" xr:uid="{2A8794B5-133B-4A74-9739-3DD86CFD4C80}"/>
    <cellStyle name="Normal 3" xfId="46" xr:uid="{00000000-0005-0000-0000-000031000000}"/>
    <cellStyle name="Normal 3 2" xfId="52" xr:uid="{00000000-0005-0000-0000-000032000000}"/>
    <cellStyle name="Normal 3 2 23" xfId="55" xr:uid="{00000000-0005-0000-0000-000033000000}"/>
    <cellStyle name="Normal 3 2 23 2" xfId="67" xr:uid="{FE9AF391-FCE5-463F-85DB-596389197DD7}"/>
    <cellStyle name="Normal 3 3" xfId="59" xr:uid="{00000000-0005-0000-0000-000034000000}"/>
    <cellStyle name="Normal 4" xfId="48" xr:uid="{00000000-0005-0000-0000-000035000000}"/>
    <cellStyle name="Normal 4 10 10 2" xfId="54" xr:uid="{00000000-0005-0000-0000-000036000000}"/>
    <cellStyle name="Normal 4 22" xfId="56" xr:uid="{00000000-0005-0000-0000-000037000000}"/>
    <cellStyle name="Normal 4 22 2" xfId="68" xr:uid="{F1A110F5-9384-46B4-B60E-78E825C7CCD9}"/>
    <cellStyle name="Normal 5" xfId="61" xr:uid="{00000000-0005-0000-0000-000038000000}"/>
    <cellStyle name="Normal 6" xfId="66" xr:uid="{C799F66A-0A0E-4B6A-9DFF-EC022F245C0A}"/>
    <cellStyle name="Note" xfId="17" builtinId="10" customBuiltin="1"/>
    <cellStyle name="Output" xfId="12" builtinId="21" customBuiltin="1"/>
    <cellStyle name="Percent" xfId="2" builtinId="5" customBuiltin="1"/>
    <cellStyle name="Percent 2" xfId="58" xr:uid="{00000000-0005-0000-0000-00003C000000}"/>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228600</xdr:colOff>
      <xdr:row>4</xdr:row>
      <xdr:rowOff>66675</xdr:rowOff>
    </xdr:from>
    <xdr:to>
      <xdr:col>1</xdr:col>
      <xdr:colOff>2581275</xdr:colOff>
      <xdr:row>10</xdr:row>
      <xdr:rowOff>152400</xdr:rowOff>
    </xdr:to>
    <xdr:pic>
      <xdr:nvPicPr>
        <xdr:cNvPr id="1204" name="Picture 2" descr="EE">
          <a:extLst>
            <a:ext uri="{FF2B5EF4-FFF2-40B4-BE49-F238E27FC236}">
              <a16:creationId xmlns:a16="http://schemas.microsoft.com/office/drawing/2014/main" id="{00000000-0008-0000-0100-0000B4040000}"/>
            </a:ext>
          </a:extLst>
        </xdr:cNvPr>
        <xdr:cNvPicPr>
          <a:picLocks noChangeAspect="1" noChangeArrowheads="1"/>
        </xdr:cNvPicPr>
      </xdr:nvPicPr>
      <xdr:blipFill>
        <a:blip xmlns:r="http://schemas.openxmlformats.org/officeDocument/2006/relationships" r:embed="rId1">
          <a:clrChange>
            <a:clrFrom>
              <a:srgbClr val="EFEFF7"/>
            </a:clrFrom>
            <a:clrTo>
              <a:srgbClr val="EFEFF7">
                <a:alpha val="0"/>
              </a:srgbClr>
            </a:clrTo>
          </a:clrChange>
          <a:extLst>
            <a:ext uri="{28A0092B-C50C-407E-A947-70E740481C1C}">
              <a14:useLocalDpi xmlns:a14="http://schemas.microsoft.com/office/drawing/2010/main" val="0"/>
            </a:ext>
          </a:extLst>
        </a:blip>
        <a:srcRect/>
        <a:stretch>
          <a:fillRect/>
        </a:stretch>
      </xdr:blipFill>
      <xdr:spPr bwMode="auto">
        <a:xfrm>
          <a:off x="514350" y="923925"/>
          <a:ext cx="235267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hlaulm/AppData/Local/Microsoft/Windows/INetCache/Content.Outlook/EVCYREKF/ADDD%20and%20Water%20Reservoir%20Leakage%20Detection%20Pump%20Cost%20estim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hlaulm/Documents/Kusile%20Work/Leak%20Detrction/LEAK%20DETECTION%20BOQ%20KDP%20measure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f"/>
      <sheetName val="SUMMARY"/>
      <sheetName val="P &amp; Gs"/>
      <sheetName val="BOQ"/>
      <sheetName val="QS Report"/>
      <sheetName val="P&amp;Gs"/>
      <sheetName val="Supervison"/>
      <sheetName val="Main Works"/>
    </sheetNames>
    <sheetDataSet>
      <sheetData sheetId="0"/>
      <sheetData sheetId="1"/>
      <sheetData sheetId="2"/>
      <sheetData sheetId="3"/>
      <sheetData sheetId="4">
        <row r="17">
          <cell r="B17" t="str">
            <v>Kusile Ash Dump Dirty Dam &amp; Raw Water leakade Detection Sumps for a Duration of 9 months.</v>
          </cell>
        </row>
      </sheetData>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ow r="9">
          <cell r="C9">
            <v>1902.4000000000003</v>
          </cell>
        </row>
        <row r="27">
          <cell r="C27">
            <v>545.5999999999998</v>
          </cell>
        </row>
        <row r="28">
          <cell r="C28">
            <v>113.7</v>
          </cell>
        </row>
        <row r="29">
          <cell r="C29">
            <v>16</v>
          </cell>
        </row>
        <row r="30">
          <cell r="C30">
            <v>315</v>
          </cell>
          <cell r="F30">
            <v>2970.8999999999996</v>
          </cell>
        </row>
        <row r="44">
          <cell r="C44">
            <v>90.1</v>
          </cell>
        </row>
        <row r="53">
          <cell r="C53">
            <v>16.5</v>
          </cell>
        </row>
        <row r="54">
          <cell r="C54">
            <v>73.599999999999994</v>
          </cell>
          <cell r="F54">
            <v>270.29999999999995</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Y50"/>
  <sheetViews>
    <sheetView showGridLines="0" workbookViewId="0">
      <selection activeCell="C5" sqref="C5"/>
    </sheetView>
  </sheetViews>
  <sheetFormatPr defaultColWidth="9.08984375" defaultRowHeight="12.5" x14ac:dyDescent="0.25"/>
  <cols>
    <col min="1" max="1" width="7.08984375" style="1" customWidth="1"/>
    <col min="2" max="2" width="37.90625" style="1" customWidth="1"/>
    <col min="3" max="3" width="60.90625" style="1" customWidth="1"/>
    <col min="4" max="4" width="9.08984375" style="2"/>
    <col min="5" max="16384" width="9.08984375" style="1"/>
  </cols>
  <sheetData>
    <row r="1" spans="1:103" s="3" customFormat="1" ht="15.5" x14ac:dyDescent="0.25">
      <c r="A1" s="5" t="s">
        <v>0</v>
      </c>
      <c r="B1" s="5"/>
      <c r="C1" s="7" t="s">
        <v>1</v>
      </c>
      <c r="D1" s="8"/>
      <c r="F1" s="9"/>
      <c r="G1" s="10"/>
      <c r="L1" s="10"/>
      <c r="M1" s="11"/>
      <c r="N1" s="12"/>
      <c r="O1" s="13"/>
      <c r="Q1" s="14"/>
      <c r="R1" s="13"/>
      <c r="S1" s="11"/>
    </row>
    <row r="2" spans="1:103" s="3" customFormat="1" ht="15.5" x14ac:dyDescent="0.35">
      <c r="A2" s="5" t="s">
        <v>2</v>
      </c>
      <c r="B2" s="5"/>
      <c r="C2" s="278" t="s">
        <v>198</v>
      </c>
      <c r="D2" s="8"/>
      <c r="G2" s="10"/>
      <c r="L2" s="10"/>
      <c r="M2" s="15"/>
      <c r="N2" s="12"/>
      <c r="O2" s="13"/>
      <c r="Q2" s="14"/>
      <c r="R2" s="13"/>
      <c r="S2" s="11"/>
    </row>
    <row r="3" spans="1:103" s="3" customFormat="1" ht="15.5" x14ac:dyDescent="0.25">
      <c r="A3" s="5" t="s">
        <v>3</v>
      </c>
      <c r="B3" s="5"/>
      <c r="C3" s="107" t="s">
        <v>197</v>
      </c>
      <c r="D3" s="8"/>
      <c r="G3" s="10"/>
      <c r="L3" s="10"/>
      <c r="M3" s="15"/>
      <c r="N3" s="12"/>
      <c r="O3" s="13"/>
      <c r="Q3" s="14"/>
      <c r="R3" s="13"/>
      <c r="S3" s="11"/>
    </row>
    <row r="4" spans="1:103" s="3" customFormat="1" ht="15.5" x14ac:dyDescent="0.25">
      <c r="A4" s="5" t="s">
        <v>4</v>
      </c>
      <c r="B4" s="5"/>
      <c r="C4" s="7">
        <f>'Tender Cover Sheet'!C23</f>
        <v>0</v>
      </c>
      <c r="D4" s="8"/>
      <c r="G4" s="10"/>
      <c r="K4" s="16"/>
      <c r="L4" s="17"/>
      <c r="M4" s="18"/>
      <c r="N4" s="12"/>
      <c r="O4" s="13"/>
      <c r="Q4" s="14"/>
      <c r="R4" s="13"/>
      <c r="S4" s="11"/>
    </row>
    <row r="5" spans="1:103" s="3" customFormat="1" ht="15.5" x14ac:dyDescent="0.25">
      <c r="A5" s="5"/>
      <c r="C5" s="7"/>
      <c r="D5" s="8"/>
      <c r="G5" s="10"/>
      <c r="K5" s="16"/>
      <c r="L5" s="17"/>
      <c r="M5" s="18"/>
      <c r="N5" s="12"/>
      <c r="O5" s="13"/>
      <c r="Q5" s="14"/>
      <c r="R5" s="13"/>
      <c r="S5" s="11"/>
    </row>
    <row r="6" spans="1:103" s="3" customFormat="1" ht="15.5" x14ac:dyDescent="0.25">
      <c r="A6" s="5"/>
      <c r="C6" s="7"/>
      <c r="D6" s="8"/>
      <c r="G6" s="10"/>
      <c r="K6" s="16"/>
      <c r="L6" s="17"/>
      <c r="M6" s="18"/>
      <c r="N6" s="12"/>
      <c r="O6" s="13"/>
      <c r="Q6" s="14"/>
      <c r="R6" s="13"/>
      <c r="S6" s="11"/>
    </row>
    <row r="7" spans="1:103" ht="18" x14ac:dyDescent="0.25">
      <c r="A7" s="19" t="s">
        <v>5</v>
      </c>
      <c r="B7" s="19"/>
      <c r="C7" s="20"/>
      <c r="D7" s="22"/>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x14ac:dyDescent="0.25">
      <c r="A8" s="20"/>
      <c r="B8" s="20"/>
      <c r="C8" s="21"/>
      <c r="D8" s="22"/>
      <c r="E8" s="23"/>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ht="15.5" x14ac:dyDescent="0.25">
      <c r="A9" s="20"/>
      <c r="B9" s="3" t="s">
        <v>6</v>
      </c>
      <c r="C9" s="3"/>
      <c r="D9" s="22"/>
      <c r="E9" s="23"/>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x14ac:dyDescent="0.25">
      <c r="A10" s="20"/>
      <c r="B10" s="20"/>
      <c r="C10" s="21"/>
      <c r="D10" s="22"/>
      <c r="E10" s="23"/>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49.5" customHeight="1" x14ac:dyDescent="0.25">
      <c r="A11" s="20"/>
      <c r="B11" s="267" t="s">
        <v>7</v>
      </c>
      <c r="C11" s="267"/>
      <c r="D11" s="22"/>
      <c r="E11" s="23"/>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5.5" x14ac:dyDescent="0.25">
      <c r="A12" s="5"/>
      <c r="B12" s="20"/>
      <c r="C12" s="21"/>
      <c r="D12" s="22"/>
      <c r="E12" s="23"/>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ht="78.75" customHeight="1" x14ac:dyDescent="0.25">
      <c r="A13" s="20"/>
      <c r="B13" s="268" t="s">
        <v>8</v>
      </c>
      <c r="C13" s="268"/>
      <c r="D13" s="22"/>
      <c r="E13" s="23"/>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s="24" customFormat="1" x14ac:dyDescent="0.25">
      <c r="A14" s="20"/>
      <c r="B14" s="20"/>
      <c r="C14" s="21"/>
      <c r="D14" s="22"/>
      <c r="E14" s="23"/>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row>
    <row r="15" spans="1:103" x14ac:dyDescent="0.25">
      <c r="A15" s="20"/>
      <c r="B15" s="20"/>
      <c r="C15" s="21"/>
      <c r="D15" s="22"/>
      <c r="E15" s="23"/>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ht="31" x14ac:dyDescent="0.25">
      <c r="A16" s="26">
        <v>1</v>
      </c>
      <c r="B16" s="27" t="s">
        <v>9</v>
      </c>
      <c r="C16" s="28"/>
      <c r="D16" s="29"/>
      <c r="E16" s="7"/>
      <c r="F16" s="3"/>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ht="46.5" x14ac:dyDescent="0.25">
      <c r="A17" s="30"/>
      <c r="B17" s="3" t="s">
        <v>10</v>
      </c>
      <c r="C17" s="4" t="s">
        <v>11</v>
      </c>
      <c r="D17" s="8"/>
      <c r="E17" s="6"/>
      <c r="F17" s="3"/>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ht="54.75" customHeight="1" x14ac:dyDescent="0.25">
      <c r="A18" s="30"/>
      <c r="B18" s="3" t="s">
        <v>12</v>
      </c>
      <c r="C18" s="4" t="s">
        <v>13</v>
      </c>
      <c r="D18" s="8"/>
      <c r="E18" s="6"/>
      <c r="F18" s="3"/>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ht="17.25" customHeight="1" x14ac:dyDescent="0.25">
      <c r="A19" s="30"/>
      <c r="B19" s="3" t="s">
        <v>14</v>
      </c>
      <c r="C19" s="4" t="s">
        <v>15</v>
      </c>
      <c r="D19" s="8"/>
      <c r="E19" s="6"/>
      <c r="F19" s="3"/>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31" x14ac:dyDescent="0.25">
      <c r="A20" s="30"/>
      <c r="B20" s="3" t="s">
        <v>16</v>
      </c>
      <c r="C20" s="4" t="s">
        <v>17</v>
      </c>
      <c r="D20" s="8"/>
      <c r="E20" s="6"/>
      <c r="F20" s="3"/>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ht="15.5" x14ac:dyDescent="0.25">
      <c r="A21" s="30"/>
      <c r="B21" s="3"/>
      <c r="C21" s="4"/>
      <c r="D21" s="8"/>
      <c r="E21" s="6"/>
      <c r="F21" s="3"/>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ht="15.5" x14ac:dyDescent="0.25">
      <c r="A22" s="30"/>
      <c r="B22" s="3"/>
      <c r="C22" s="4"/>
      <c r="D22" s="8"/>
      <c r="E22" s="6"/>
      <c r="F22" s="3"/>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ht="15.5" x14ac:dyDescent="0.25">
      <c r="A23" s="30"/>
      <c r="B23" s="3"/>
      <c r="C23" s="4"/>
      <c r="D23" s="8"/>
      <c r="E23" s="6"/>
      <c r="F23" s="3"/>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ht="15.5" x14ac:dyDescent="0.25">
      <c r="A24" s="30"/>
      <c r="B24" s="3"/>
      <c r="C24" s="4"/>
      <c r="D24" s="8"/>
      <c r="E24" s="6"/>
      <c r="F24" s="3"/>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ht="15.5" x14ac:dyDescent="0.25">
      <c r="A25" s="26">
        <v>2</v>
      </c>
      <c r="B25" s="31" t="s">
        <v>18</v>
      </c>
      <c r="C25" s="31"/>
      <c r="D25" s="8"/>
      <c r="E25" s="6"/>
      <c r="F25" s="3"/>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ht="15.5" x14ac:dyDescent="0.25">
      <c r="A26" s="3"/>
      <c r="B26" s="3" t="s">
        <v>19</v>
      </c>
      <c r="C26" s="3"/>
      <c r="D26" s="8"/>
      <c r="E26" s="6"/>
      <c r="F26" s="3"/>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ht="46.5" x14ac:dyDescent="0.25">
      <c r="A27" s="3"/>
      <c r="B27" s="32" t="s">
        <v>20</v>
      </c>
      <c r="C27" s="4" t="s">
        <v>21</v>
      </c>
      <c r="D27" s="8"/>
      <c r="E27" s="6"/>
      <c r="F27" s="3"/>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ht="51" customHeight="1" x14ac:dyDescent="0.25">
      <c r="A28" s="3"/>
      <c r="B28" s="12"/>
      <c r="C28" s="4" t="s">
        <v>22</v>
      </c>
      <c r="D28" s="8"/>
      <c r="E28" s="6"/>
      <c r="F28" s="3"/>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x14ac:dyDescent="0.25">
      <c r="A29" s="20"/>
      <c r="B29" s="33"/>
      <c r="C29" s="21"/>
      <c r="D29" s="22"/>
      <c r="E29" s="34"/>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x14ac:dyDescent="0.25">
      <c r="A30" s="20"/>
      <c r="B30" s="35"/>
      <c r="C30" s="21"/>
      <c r="D30" s="22"/>
      <c r="E30" s="23"/>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x14ac:dyDescent="0.25">
      <c r="A31" s="20"/>
      <c r="B31" s="20"/>
      <c r="C31" s="21"/>
      <c r="D31" s="22"/>
      <c r="E31" s="23"/>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ht="12.75" customHeight="1" x14ac:dyDescent="0.25">
      <c r="A32" s="20"/>
      <c r="B32" s="20"/>
      <c r="C32" s="20"/>
      <c r="D32" s="21"/>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row r="33" spans="1:103" x14ac:dyDescent="0.25">
      <c r="A33" s="20"/>
      <c r="B33" s="20"/>
      <c r="C33" s="20"/>
      <c r="D33" s="21"/>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row>
    <row r="34" spans="1:103" x14ac:dyDescent="0.25">
      <c r="A34" s="20"/>
      <c r="B34" s="20"/>
      <c r="C34" s="20"/>
      <c r="D34" s="21"/>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row>
    <row r="35" spans="1:103" ht="12.75" customHeight="1" x14ac:dyDescent="0.25">
      <c r="A35" s="20"/>
      <c r="B35" s="20"/>
      <c r="C35" s="20"/>
      <c r="D35" s="21"/>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row>
    <row r="36" spans="1:103" ht="25.5" customHeight="1" x14ac:dyDescent="0.25">
      <c r="A36" s="20"/>
      <c r="B36" s="20"/>
      <c r="C36" s="20"/>
      <c r="D36" s="21"/>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row>
    <row r="37" spans="1:103" x14ac:dyDescent="0.25">
      <c r="A37" s="20"/>
      <c r="B37" s="20"/>
      <c r="C37" s="20"/>
      <c r="D37" s="21"/>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row>
    <row r="38" spans="1:103" x14ac:dyDescent="0.25">
      <c r="A38" s="20"/>
      <c r="B38" s="20"/>
      <c r="C38" s="20"/>
      <c r="D38" s="21"/>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row>
    <row r="39" spans="1:103" x14ac:dyDescent="0.25">
      <c r="A39" s="20"/>
      <c r="B39" s="20"/>
      <c r="C39" s="20"/>
      <c r="D39" s="21"/>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row>
    <row r="40" spans="1:103" ht="12.75" customHeight="1" x14ac:dyDescent="0.25">
      <c r="A40" s="20"/>
      <c r="B40" s="20"/>
      <c r="C40" s="20"/>
      <c r="D40" s="21"/>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row>
    <row r="41" spans="1:103" x14ac:dyDescent="0.25">
      <c r="A41" s="20"/>
      <c r="B41" s="20"/>
      <c r="C41" s="21"/>
      <c r="D41" s="22"/>
      <c r="E41" s="23"/>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row>
    <row r="42" spans="1:103" x14ac:dyDescent="0.25">
      <c r="A42" s="20"/>
      <c r="B42" s="20"/>
      <c r="C42" s="20"/>
      <c r="D42" s="21"/>
      <c r="E42" s="23"/>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row>
    <row r="43" spans="1:103" x14ac:dyDescent="0.25">
      <c r="A43" s="20"/>
      <c r="B43" s="20"/>
      <c r="C43" s="20"/>
      <c r="D43" s="21"/>
      <c r="E43" s="23"/>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row>
    <row r="44" spans="1:103" x14ac:dyDescent="0.25">
      <c r="A44" s="20"/>
      <c r="B44" s="20"/>
      <c r="C44" s="20"/>
      <c r="D44" s="21"/>
      <c r="E44" s="23"/>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row>
    <row r="45" spans="1:103" x14ac:dyDescent="0.25">
      <c r="A45" s="20"/>
      <c r="B45" s="20"/>
      <c r="C45" s="20"/>
      <c r="D45" s="21"/>
      <c r="E45" s="23"/>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row>
    <row r="46" spans="1:103" x14ac:dyDescent="0.25">
      <c r="A46" s="20"/>
      <c r="B46" s="20"/>
      <c r="C46" s="21"/>
      <c r="D46" s="22"/>
      <c r="E46" s="23"/>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row>
    <row r="47" spans="1:103" x14ac:dyDescent="0.25">
      <c r="A47" s="20"/>
      <c r="B47" s="20"/>
      <c r="C47" s="20"/>
      <c r="D47" s="21"/>
      <c r="E47" s="23"/>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row>
    <row r="48" spans="1:103" x14ac:dyDescent="0.25">
      <c r="A48" s="20"/>
      <c r="B48" s="20"/>
      <c r="C48" s="20"/>
      <c r="D48" s="21"/>
      <c r="E48" s="34"/>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row>
    <row r="49" spans="1:103" x14ac:dyDescent="0.25">
      <c r="A49" s="20"/>
      <c r="B49" s="20"/>
      <c r="C49" s="20"/>
      <c r="D49" s="21"/>
      <c r="E49" s="23"/>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row>
    <row r="50" spans="1:103" x14ac:dyDescent="0.25">
      <c r="A50" s="20"/>
      <c r="B50" s="20"/>
      <c r="C50" s="20"/>
      <c r="D50" s="21"/>
      <c r="E50" s="23"/>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row>
  </sheetData>
  <mergeCells count="2">
    <mergeCell ref="B11:C11"/>
    <mergeCell ref="B13:C13"/>
  </mergeCells>
  <pageMargins left="0.75" right="0.75" top="1" bottom="1" header="0.5" footer="0.5"/>
  <pageSetup orientation="portrait" r:id="rId1"/>
  <headerFooter>
    <oddHeader>&amp;REskom Holdings Limited
Bravo Power Station : CED 0142/SM
&amp;A</oddHeader>
    <oddFooter>&amp;L&amp;8&amp;F
&amp;A&amp;CPage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0"/>
  <sheetViews>
    <sheetView showGridLines="0" topLeftCell="A14" workbookViewId="0">
      <selection activeCell="C22" sqref="C22"/>
    </sheetView>
  </sheetViews>
  <sheetFormatPr defaultColWidth="9.08984375" defaultRowHeight="12.5" x14ac:dyDescent="0.25"/>
  <cols>
    <col min="1" max="1" width="4.36328125" style="1" customWidth="1"/>
    <col min="2" max="2" width="48.90625" style="1" customWidth="1"/>
    <col min="3" max="3" width="67.08984375" style="1" customWidth="1"/>
    <col min="4" max="4" width="4.08984375" style="1" customWidth="1"/>
    <col min="5" max="16384" width="9.08984375" style="1"/>
  </cols>
  <sheetData>
    <row r="1" spans="1:4" x14ac:dyDescent="0.25">
      <c r="A1" s="36"/>
      <c r="B1" s="37"/>
      <c r="C1" s="37"/>
      <c r="D1" s="38"/>
    </row>
    <row r="2" spans="1:4" ht="25" x14ac:dyDescent="0.25">
      <c r="A2" s="39"/>
      <c r="B2" s="269" t="s">
        <v>1</v>
      </c>
      <c r="C2" s="269"/>
      <c r="D2" s="40"/>
    </row>
    <row r="3" spans="1:4" x14ac:dyDescent="0.25">
      <c r="A3" s="39"/>
      <c r="B3" s="20"/>
      <c r="C3" s="20"/>
      <c r="D3" s="41"/>
    </row>
    <row r="4" spans="1:4" ht="15.5" x14ac:dyDescent="0.25">
      <c r="A4" s="39"/>
      <c r="B4" s="20"/>
      <c r="C4" s="5"/>
      <c r="D4" s="41"/>
    </row>
    <row r="5" spans="1:4" x14ac:dyDescent="0.25">
      <c r="A5" s="39"/>
      <c r="B5" s="20"/>
      <c r="C5" s="20"/>
      <c r="D5" s="41"/>
    </row>
    <row r="6" spans="1:4" x14ac:dyDescent="0.25">
      <c r="A6" s="39"/>
      <c r="B6" s="20"/>
      <c r="C6" s="20"/>
      <c r="D6" s="41"/>
    </row>
    <row r="7" spans="1:4" x14ac:dyDescent="0.25">
      <c r="A7" s="39"/>
      <c r="B7" s="20"/>
      <c r="C7" s="20"/>
      <c r="D7" s="41"/>
    </row>
    <row r="8" spans="1:4" x14ac:dyDescent="0.25">
      <c r="A8" s="39"/>
      <c r="B8" s="20"/>
      <c r="C8" s="20"/>
      <c r="D8" s="41"/>
    </row>
    <row r="9" spans="1:4" x14ac:dyDescent="0.25">
      <c r="A9" s="39"/>
      <c r="B9" s="20"/>
      <c r="C9" s="20"/>
      <c r="D9" s="41"/>
    </row>
    <row r="10" spans="1:4" x14ac:dyDescent="0.25">
      <c r="A10" s="39"/>
      <c r="B10" s="20"/>
      <c r="C10" s="20"/>
      <c r="D10" s="41"/>
    </row>
    <row r="11" spans="1:4" x14ac:dyDescent="0.25">
      <c r="A11" s="39"/>
      <c r="B11" s="20"/>
      <c r="C11" s="20"/>
      <c r="D11" s="41"/>
    </row>
    <row r="12" spans="1:4" x14ac:dyDescent="0.25">
      <c r="A12" s="39"/>
      <c r="B12" s="34"/>
      <c r="C12" s="20"/>
      <c r="D12" s="41"/>
    </row>
    <row r="13" spans="1:4" x14ac:dyDescent="0.25">
      <c r="A13" s="39"/>
      <c r="B13" s="34"/>
      <c r="C13" s="20"/>
      <c r="D13" s="41"/>
    </row>
    <row r="14" spans="1:4" x14ac:dyDescent="0.25">
      <c r="A14" s="39"/>
      <c r="B14" s="42"/>
      <c r="C14" s="20"/>
      <c r="D14" s="41"/>
    </row>
    <row r="15" spans="1:4" ht="32.5" x14ac:dyDescent="0.25">
      <c r="A15" s="39"/>
      <c r="B15" s="43" t="s">
        <v>23</v>
      </c>
      <c r="C15" s="43"/>
      <c r="D15" s="41"/>
    </row>
    <row r="16" spans="1:4" x14ac:dyDescent="0.25">
      <c r="A16" s="39"/>
      <c r="B16" s="42"/>
      <c r="C16" s="20"/>
      <c r="D16" s="41"/>
    </row>
    <row r="17" spans="1:4" ht="25" x14ac:dyDescent="0.25">
      <c r="A17" s="39"/>
      <c r="B17" s="44" t="s">
        <v>127</v>
      </c>
      <c r="C17" s="44"/>
      <c r="D17" s="41"/>
    </row>
    <row r="18" spans="1:4" ht="25" x14ac:dyDescent="0.25">
      <c r="A18" s="39"/>
      <c r="B18" s="44"/>
      <c r="C18" s="44"/>
      <c r="D18" s="41"/>
    </row>
    <row r="19" spans="1:4" ht="18" x14ac:dyDescent="0.35">
      <c r="A19" s="39"/>
      <c r="B19" s="45" t="s">
        <v>24</v>
      </c>
      <c r="C19" s="278" t="s">
        <v>198</v>
      </c>
      <c r="D19" s="41"/>
    </row>
    <row r="20" spans="1:4" ht="18" x14ac:dyDescent="0.25">
      <c r="A20" s="39"/>
      <c r="B20" s="45"/>
      <c r="C20" s="47"/>
      <c r="D20" s="41"/>
    </row>
    <row r="21" spans="1:4" ht="69.75" customHeight="1" x14ac:dyDescent="0.25">
      <c r="A21" s="39"/>
      <c r="B21" s="45" t="s">
        <v>25</v>
      </c>
      <c r="C21" s="108" t="str">
        <f>'Read Me FIRST'!C3</f>
        <v>Kusile Ash Dump Dirty Dam &amp; Raw Water leakade Detection Sumps for a Duration of 9 months.</v>
      </c>
      <c r="D21" s="41"/>
    </row>
    <row r="22" spans="1:4" ht="30" customHeight="1" x14ac:dyDescent="0.25">
      <c r="A22" s="39"/>
      <c r="B22" s="45"/>
      <c r="C22" s="48"/>
      <c r="D22" s="41"/>
    </row>
    <row r="23" spans="1:4" ht="30" customHeight="1" x14ac:dyDescent="0.25">
      <c r="A23" s="39"/>
      <c r="B23" s="45" t="s">
        <v>26</v>
      </c>
      <c r="C23" s="46"/>
      <c r="D23" s="41"/>
    </row>
    <row r="24" spans="1:4" ht="30" customHeight="1" x14ac:dyDescent="0.25">
      <c r="A24" s="39"/>
      <c r="B24" s="45"/>
      <c r="C24" s="48"/>
      <c r="D24" s="41"/>
    </row>
    <row r="25" spans="1:4" ht="30" customHeight="1" x14ac:dyDescent="0.25">
      <c r="A25" s="39"/>
      <c r="B25" s="50"/>
      <c r="C25" s="48"/>
      <c r="D25" s="41"/>
    </row>
    <row r="26" spans="1:4" ht="20" x14ac:dyDescent="0.25">
      <c r="A26" s="39"/>
      <c r="B26" s="49" t="s">
        <v>27</v>
      </c>
      <c r="C26" s="49"/>
      <c r="D26" s="41"/>
    </row>
    <row r="27" spans="1:4" ht="18" x14ac:dyDescent="0.25">
      <c r="A27" s="39"/>
      <c r="B27" s="19"/>
      <c r="C27" s="47"/>
      <c r="D27" s="41"/>
    </row>
    <row r="28" spans="1:4" ht="18" x14ac:dyDescent="0.25">
      <c r="A28" s="39"/>
      <c r="B28" s="51"/>
      <c r="C28" s="47"/>
      <c r="D28" s="41"/>
    </row>
    <row r="29" spans="1:4" ht="30" customHeight="1" x14ac:dyDescent="0.25">
      <c r="A29" s="39"/>
      <c r="B29" s="45" t="s">
        <v>28</v>
      </c>
      <c r="C29" s="106">
        <f>+'5.1.3 P&amp;Gs'!F30+'5.1.4 BOQ'!F88</f>
        <v>0</v>
      </c>
      <c r="D29" s="41"/>
    </row>
    <row r="30" spans="1:4" ht="30" customHeight="1" x14ac:dyDescent="0.25">
      <c r="A30" s="39"/>
      <c r="B30" s="53" t="s">
        <v>29</v>
      </c>
      <c r="C30" s="54"/>
      <c r="D30" s="41"/>
    </row>
    <row r="31" spans="1:4" ht="18" x14ac:dyDescent="0.25">
      <c r="A31" s="39"/>
      <c r="B31" s="45" t="s">
        <v>30</v>
      </c>
      <c r="C31" s="52"/>
      <c r="D31" s="41"/>
    </row>
    <row r="32" spans="1:4" ht="12.75" customHeight="1" x14ac:dyDescent="0.25">
      <c r="A32" s="39"/>
      <c r="B32" s="55"/>
      <c r="C32" s="56"/>
      <c r="D32" s="41"/>
    </row>
    <row r="33" spans="1:4" ht="12.75" customHeight="1" x14ac:dyDescent="0.25">
      <c r="A33" s="39"/>
      <c r="B33" s="55"/>
      <c r="C33" s="56"/>
      <c r="D33" s="41"/>
    </row>
    <row r="34" spans="1:4" ht="12.75" customHeight="1" x14ac:dyDescent="0.25">
      <c r="A34" s="39"/>
      <c r="B34" s="55"/>
      <c r="C34" s="5"/>
      <c r="D34" s="41"/>
    </row>
    <row r="35" spans="1:4" ht="12.75" customHeight="1" x14ac:dyDescent="0.25">
      <c r="A35" s="39"/>
      <c r="B35" s="20"/>
      <c r="C35" s="5"/>
      <c r="D35" s="41"/>
    </row>
    <row r="36" spans="1:4" ht="30" customHeight="1" x14ac:dyDescent="0.25">
      <c r="A36" s="39"/>
      <c r="B36" s="19" t="s">
        <v>31</v>
      </c>
      <c r="C36" s="57"/>
      <c r="D36" s="41"/>
    </row>
    <row r="37" spans="1:4" ht="12.75" customHeight="1" x14ac:dyDescent="0.25">
      <c r="A37" s="39"/>
      <c r="B37" s="5"/>
      <c r="C37" s="5"/>
      <c r="D37" s="41"/>
    </row>
    <row r="38" spans="1:4" ht="12.75" customHeight="1" x14ac:dyDescent="0.25">
      <c r="A38" s="39"/>
      <c r="B38" s="5"/>
      <c r="C38" s="5"/>
      <c r="D38" s="41"/>
    </row>
    <row r="39" spans="1:4" ht="12.75" customHeight="1" x14ac:dyDescent="0.25">
      <c r="A39" s="39"/>
      <c r="B39" s="5"/>
      <c r="C39" s="5"/>
      <c r="D39" s="41"/>
    </row>
    <row r="40" spans="1:4" ht="37.5" customHeight="1" x14ac:dyDescent="0.25">
      <c r="A40" s="39"/>
      <c r="B40" s="19" t="s">
        <v>32</v>
      </c>
      <c r="C40" s="46"/>
      <c r="D40" s="41"/>
    </row>
    <row r="41" spans="1:4" ht="12.75" customHeight="1" x14ac:dyDescent="0.25">
      <c r="A41" s="39"/>
      <c r="B41" s="5"/>
      <c r="C41" s="5"/>
      <c r="D41" s="41"/>
    </row>
    <row r="42" spans="1:4" ht="12.75" customHeight="1" x14ac:dyDescent="0.25">
      <c r="A42" s="39"/>
      <c r="B42" s="20"/>
      <c r="C42" s="47"/>
      <c r="D42" s="41"/>
    </row>
    <row r="43" spans="1:4" ht="12.75" customHeight="1" x14ac:dyDescent="0.25">
      <c r="A43" s="39"/>
      <c r="B43" s="5"/>
      <c r="C43" s="5"/>
      <c r="D43" s="41"/>
    </row>
    <row r="44" spans="1:4" ht="30" customHeight="1" x14ac:dyDescent="0.25">
      <c r="A44" s="39"/>
      <c r="B44" s="19" t="s">
        <v>33</v>
      </c>
      <c r="C44" s="46"/>
      <c r="D44" s="41"/>
    </row>
    <row r="45" spans="1:4" ht="14.25" customHeight="1" x14ac:dyDescent="0.25">
      <c r="A45" s="39"/>
      <c r="B45" s="20"/>
      <c r="C45" s="58"/>
      <c r="D45" s="41"/>
    </row>
    <row r="46" spans="1:4" ht="14.25" customHeight="1" x14ac:dyDescent="0.25">
      <c r="A46" s="39"/>
      <c r="B46" s="20"/>
      <c r="C46" s="58"/>
      <c r="D46" s="41"/>
    </row>
    <row r="47" spans="1:4" ht="14.25" customHeight="1" x14ac:dyDescent="0.25">
      <c r="A47" s="39"/>
      <c r="B47" s="20"/>
      <c r="C47" s="20"/>
      <c r="D47" s="41"/>
    </row>
    <row r="48" spans="1:4" ht="35.25" customHeight="1" x14ac:dyDescent="0.25">
      <c r="A48" s="39"/>
      <c r="B48" s="19" t="s">
        <v>34</v>
      </c>
      <c r="C48" s="46"/>
      <c r="D48" s="41"/>
    </row>
    <row r="49" spans="1:4" ht="18.5" thickBot="1" x14ac:dyDescent="0.3">
      <c r="A49" s="59"/>
      <c r="B49" s="60"/>
      <c r="C49" s="61"/>
      <c r="D49" s="62" t="s">
        <v>35</v>
      </c>
    </row>
    <row r="50" spans="1:4" ht="18" x14ac:dyDescent="0.25">
      <c r="A50" s="20"/>
      <c r="B50" s="20"/>
      <c r="C50" s="58"/>
      <c r="D50" s="20"/>
    </row>
  </sheetData>
  <mergeCells count="1">
    <mergeCell ref="B2:C2"/>
  </mergeCells>
  <pageMargins left="0.75" right="0.75" top="1" bottom="1" header="0.5" footer="0.5"/>
  <headerFooter>
    <oddHeader>&amp;REskom Holdings Limited
Bravo Power Station : CED 0142/SM
&amp;A</oddHeader>
    <oddFooter>&amp;L&amp;8&amp;F
&amp;A&amp;CPage &amp;P of &amp;N&amp;R&amp;D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Y32"/>
  <sheetViews>
    <sheetView showGridLines="0" workbookViewId="0">
      <selection activeCell="B10" sqref="B10:C10"/>
    </sheetView>
  </sheetViews>
  <sheetFormatPr defaultColWidth="9.08984375" defaultRowHeight="12.5" x14ac:dyDescent="0.25"/>
  <cols>
    <col min="1" max="1" width="8.6328125" style="1" customWidth="1"/>
    <col min="2" max="2" width="30.453125" style="1" customWidth="1"/>
    <col min="3" max="3" width="69" style="1" customWidth="1"/>
    <col min="4" max="16384" width="9.08984375" style="1"/>
  </cols>
  <sheetData>
    <row r="1" spans="1:103" s="3" customFormat="1" ht="15.5" x14ac:dyDescent="0.25">
      <c r="A1" s="3" t="s">
        <v>0</v>
      </c>
      <c r="C1" s="7" t="s">
        <v>1</v>
      </c>
      <c r="F1" s="9"/>
      <c r="G1" s="10"/>
      <c r="L1" s="10"/>
      <c r="M1" s="11"/>
      <c r="N1" s="12"/>
      <c r="O1" s="13"/>
      <c r="Q1" s="14"/>
      <c r="R1" s="13"/>
      <c r="S1" s="11"/>
    </row>
    <row r="2" spans="1:103" s="3" customFormat="1" ht="15.5" x14ac:dyDescent="0.25">
      <c r="A2" s="3" t="s">
        <v>2</v>
      </c>
      <c r="C2" s="7" t="str">
        <f>'Tender Cover Sheet'!C19</f>
        <v>MPKUS10340GX</v>
      </c>
      <c r="D2" s="5"/>
      <c r="G2" s="10"/>
      <c r="L2" s="10"/>
      <c r="M2" s="15"/>
      <c r="N2" s="12"/>
      <c r="O2" s="13"/>
      <c r="Q2" s="14"/>
      <c r="R2" s="13"/>
      <c r="S2" s="11"/>
    </row>
    <row r="3" spans="1:103" s="3" customFormat="1" ht="15.5" x14ac:dyDescent="0.25">
      <c r="A3" s="3" t="s">
        <v>3</v>
      </c>
      <c r="C3" s="7" t="str">
        <f>'Tender Cover Sheet'!C21</f>
        <v>Kusile Ash Dump Dirty Dam &amp; Raw Water leakade Detection Sumps for a Duration of 9 months.</v>
      </c>
      <c r="G3" s="10"/>
      <c r="K3" s="16"/>
      <c r="L3" s="17"/>
      <c r="M3" s="18"/>
      <c r="N3" s="12"/>
      <c r="O3" s="13"/>
      <c r="Q3" s="14"/>
      <c r="R3" s="13"/>
      <c r="S3" s="11"/>
    </row>
    <row r="4" spans="1:103" s="3" customFormat="1" ht="15.5" x14ac:dyDescent="0.25">
      <c r="A4" s="3" t="s">
        <v>4</v>
      </c>
      <c r="C4" s="7">
        <f>'Tender Cover Sheet'!C23</f>
        <v>0</v>
      </c>
      <c r="G4" s="10"/>
      <c r="K4" s="16"/>
      <c r="L4" s="17"/>
      <c r="M4" s="18"/>
      <c r="N4" s="12"/>
      <c r="O4" s="13"/>
      <c r="Q4" s="14"/>
      <c r="R4" s="13"/>
      <c r="S4" s="11"/>
    </row>
    <row r="5" spans="1:103" s="3" customFormat="1" ht="15.5" x14ac:dyDescent="0.25">
      <c r="A5" s="5"/>
      <c r="C5" s="7"/>
      <c r="G5" s="10"/>
      <c r="K5" s="16"/>
      <c r="L5" s="17"/>
      <c r="M5" s="18"/>
      <c r="N5" s="12"/>
      <c r="O5" s="13"/>
      <c r="Q5" s="14"/>
      <c r="R5" s="13"/>
      <c r="S5" s="11"/>
    </row>
    <row r="6" spans="1:103" ht="18" x14ac:dyDescent="0.25">
      <c r="A6" s="19" t="s">
        <v>36</v>
      </c>
      <c r="B6" s="19"/>
      <c r="C6" s="19"/>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row>
    <row r="7" spans="1:103" ht="14" x14ac:dyDescent="0.25">
      <c r="A7" s="63"/>
      <c r="B7" s="20"/>
      <c r="C7" s="64"/>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ht="58.5" customHeight="1" x14ac:dyDescent="0.25">
      <c r="A8" s="30">
        <v>1</v>
      </c>
      <c r="B8" s="270" t="s">
        <v>37</v>
      </c>
      <c r="C8" s="27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ht="69.900000000000006" customHeight="1" x14ac:dyDescent="0.25">
      <c r="A9" s="30">
        <v>2</v>
      </c>
      <c r="B9" s="270" t="s">
        <v>38</v>
      </c>
      <c r="C9" s="27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ht="39.75" customHeight="1" x14ac:dyDescent="0.25">
      <c r="A10" s="30">
        <v>3</v>
      </c>
      <c r="B10" s="270" t="s">
        <v>39</v>
      </c>
      <c r="C10" s="27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89.25" customHeight="1" x14ac:dyDescent="0.25">
      <c r="A11" s="30"/>
      <c r="B11" s="270"/>
      <c r="C11" s="27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4" x14ac:dyDescent="0.25">
      <c r="A12" s="23"/>
      <c r="B12" s="271"/>
      <c r="C12" s="271"/>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x14ac:dyDescent="0.25">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x14ac:dyDescent="0.25">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row>
    <row r="15" spans="1:103" x14ac:dyDescent="0.25">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x14ac:dyDescent="0.25">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x14ac:dyDescent="0.25">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x14ac:dyDescent="0.25">
      <c r="A19" s="20"/>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15.5" x14ac:dyDescent="0.25">
      <c r="A20" s="65"/>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x14ac:dyDescent="0.25">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x14ac:dyDescent="0.25">
      <c r="A31" s="34"/>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ht="15.5" x14ac:dyDescent="0.25">
      <c r="A32" s="65"/>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sheetData>
  <mergeCells count="5">
    <mergeCell ref="B8:C8"/>
    <mergeCell ref="B9:C9"/>
    <mergeCell ref="B10:C10"/>
    <mergeCell ref="B11:C11"/>
    <mergeCell ref="B12:C12"/>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8"/>
  <sheetViews>
    <sheetView showGridLines="0" workbookViewId="0">
      <selection activeCell="E62" sqref="E62"/>
    </sheetView>
  </sheetViews>
  <sheetFormatPr defaultColWidth="9.08984375" defaultRowHeight="13" x14ac:dyDescent="0.3"/>
  <cols>
    <col min="1" max="1" width="6" style="66" customWidth="1"/>
    <col min="2" max="2" width="13.54296875" style="66" customWidth="1"/>
    <col min="3" max="3" width="15.90625" style="66" customWidth="1"/>
    <col min="4" max="4" width="27.6328125" style="66" customWidth="1"/>
    <col min="5" max="5" width="21.54296875" style="66" customWidth="1"/>
    <col min="6" max="6" width="16" style="66" customWidth="1"/>
    <col min="7" max="7" width="10.08984375" style="66" customWidth="1"/>
    <col min="8" max="8" width="12.36328125" style="66" customWidth="1"/>
    <col min="9" max="9" width="17.453125" style="66" customWidth="1"/>
    <col min="10" max="11" width="10.36328125" style="66" customWidth="1"/>
    <col min="12" max="12" width="10" style="66" customWidth="1"/>
    <col min="13" max="13" width="10.453125" style="66" customWidth="1"/>
    <col min="14" max="14" width="10.36328125" style="66" customWidth="1"/>
    <col min="15" max="15" width="9.90625" style="66" customWidth="1"/>
    <col min="16" max="16" width="10.36328125" style="66" customWidth="1"/>
    <col min="17" max="17" width="10.453125" style="66" customWidth="1"/>
    <col min="18" max="18" width="10.36328125" style="66" customWidth="1"/>
    <col min="19" max="19" width="10.54296875" style="66" customWidth="1"/>
    <col min="20" max="20" width="9.90625" style="66" customWidth="1"/>
    <col min="21" max="21" width="9.453125" style="66" customWidth="1"/>
    <col min="22" max="22" width="10.453125" style="66" customWidth="1"/>
    <col min="23" max="23" width="10.36328125" style="66" customWidth="1"/>
    <col min="24" max="24" width="10" style="66" customWidth="1"/>
    <col min="25" max="25" width="10.453125" style="66" customWidth="1"/>
    <col min="26" max="26" width="10.36328125" style="66" customWidth="1"/>
    <col min="27" max="27" width="9.6328125" style="66" customWidth="1"/>
    <col min="28" max="28" width="10" style="66" customWidth="1"/>
    <col min="29" max="29" width="10.36328125" style="66" customWidth="1"/>
    <col min="30" max="30" width="10" style="66" customWidth="1"/>
    <col min="31" max="31" width="10.453125" style="66" customWidth="1"/>
    <col min="32" max="32" width="9.6328125" style="66" customWidth="1"/>
    <col min="33" max="33" width="9.36328125" style="66" customWidth="1"/>
    <col min="34" max="34" width="10.36328125" style="66" customWidth="1"/>
    <col min="35" max="35" width="10" style="66" customWidth="1"/>
    <col min="36" max="36" width="9.90625" style="66" customWidth="1"/>
    <col min="37" max="37" width="10.36328125" style="66" customWidth="1"/>
    <col min="38" max="38" width="10" style="66" customWidth="1"/>
    <col min="39" max="39" width="9.90625" style="66" customWidth="1"/>
    <col min="40" max="40" width="10.36328125" style="66" customWidth="1"/>
    <col min="41" max="41" width="10.453125" style="66" customWidth="1"/>
    <col min="42" max="42" width="10.36328125" style="66" customWidth="1"/>
    <col min="43" max="43" width="10.54296875" style="66" customWidth="1"/>
    <col min="44" max="44" width="9.90625" style="66" customWidth="1"/>
    <col min="45" max="45" width="9.453125" style="66" customWidth="1"/>
    <col min="46" max="46" width="10.453125" style="66" customWidth="1"/>
    <col min="47" max="47" width="10.36328125" style="66" customWidth="1"/>
    <col min="48" max="48" width="10" style="66" customWidth="1"/>
    <col min="49" max="49" width="10.453125" style="66" customWidth="1"/>
    <col min="50" max="50" width="10.36328125" style="66" customWidth="1"/>
    <col min="51" max="51" width="9.6328125" style="66" customWidth="1"/>
    <col min="52" max="52" width="10" style="66" customWidth="1"/>
    <col min="53" max="214" width="9.08984375" style="66" customWidth="1"/>
    <col min="215" max="215" width="6" style="66" customWidth="1"/>
    <col min="216" max="216" width="13.54296875" style="66" customWidth="1"/>
    <col min="217" max="217" width="15.90625" style="66" customWidth="1"/>
    <col min="218" max="218" width="27.6328125" style="66" customWidth="1"/>
    <col min="219" max="219" width="21.54296875" style="66" customWidth="1"/>
    <col min="220" max="220" width="16" style="66" customWidth="1"/>
    <col min="221" max="221" width="10.08984375" style="66" customWidth="1"/>
    <col min="222" max="222" width="12.36328125" style="66" customWidth="1"/>
    <col min="223" max="223" width="17.453125" style="66" customWidth="1"/>
    <col min="224" max="224" width="10.36328125" style="66" customWidth="1"/>
    <col min="225" max="225" width="10.453125" style="66" customWidth="1"/>
    <col min="226" max="226" width="10.36328125" style="66" customWidth="1"/>
    <col min="227" max="227" width="10.54296875" style="66" customWidth="1"/>
    <col min="228" max="228" width="9.90625" style="66" customWidth="1"/>
    <col min="229" max="229" width="9.453125" style="66" customWidth="1"/>
    <col min="230" max="230" width="10.453125" style="66" customWidth="1"/>
    <col min="231" max="231" width="10.36328125" style="66" customWidth="1"/>
    <col min="232" max="232" width="10" style="66" customWidth="1"/>
    <col min="233" max="233" width="10.453125" style="66" customWidth="1"/>
    <col min="234" max="234" width="10.36328125" style="66" customWidth="1"/>
    <col min="235" max="235" width="9.453125" style="66" customWidth="1"/>
    <col min="236" max="236" width="9.90625" style="66" customWidth="1"/>
    <col min="237" max="237" width="10" style="66" customWidth="1"/>
    <col min="238" max="238" width="9.90625" style="66" customWidth="1"/>
    <col min="239" max="239" width="10.36328125" style="66" customWidth="1"/>
    <col min="240" max="240" width="9.453125" style="66" customWidth="1"/>
    <col min="241" max="241" width="9.36328125" style="66" customWidth="1"/>
    <col min="242" max="242" width="10" style="66" customWidth="1"/>
    <col min="243" max="243" width="9.90625" style="66" customWidth="1"/>
    <col min="244" max="244" width="9.6328125" style="66" customWidth="1"/>
    <col min="245" max="245" width="10" style="66" customWidth="1"/>
    <col min="246" max="247" width="9.90625" style="66" customWidth="1"/>
    <col min="248" max="248" width="10.36328125" style="66" customWidth="1"/>
    <col min="249" max="249" width="10.453125" style="66" customWidth="1"/>
    <col min="250" max="250" width="10.36328125" style="66" customWidth="1"/>
    <col min="251" max="251" width="10.54296875" style="66" customWidth="1"/>
    <col min="252" max="252" width="9.90625" style="66" customWidth="1"/>
    <col min="253" max="253" width="9.453125" style="66" customWidth="1"/>
    <col min="254" max="254" width="10.453125" style="66" customWidth="1"/>
    <col min="255" max="255" width="10.36328125" style="66" customWidth="1"/>
    <col min="256" max="16384" width="9.08984375" style="66"/>
  </cols>
  <sheetData>
    <row r="1" spans="1:10" x14ac:dyDescent="0.3">
      <c r="A1" s="67" t="s">
        <v>1</v>
      </c>
      <c r="B1" s="67"/>
      <c r="C1" s="67"/>
      <c r="I1" s="68"/>
    </row>
    <row r="2" spans="1:10" x14ac:dyDescent="0.3">
      <c r="A2" s="67" t="s">
        <v>24</v>
      </c>
      <c r="B2" s="67"/>
      <c r="C2" s="69"/>
      <c r="D2" s="70" t="str">
        <f>'Tender Cover Sheet'!C19</f>
        <v>MPKUS10340GX</v>
      </c>
      <c r="I2" s="71"/>
    </row>
    <row r="3" spans="1:10" x14ac:dyDescent="0.3">
      <c r="A3" s="67" t="s">
        <v>40</v>
      </c>
      <c r="B3" s="67"/>
      <c r="D3" s="66">
        <f>'Tender Cover Sheet'!C23</f>
        <v>0</v>
      </c>
      <c r="I3" s="71"/>
    </row>
    <row r="4" spans="1:10" x14ac:dyDescent="0.3">
      <c r="A4" s="67" t="s">
        <v>25</v>
      </c>
      <c r="B4" s="67"/>
      <c r="D4" s="68" t="str">
        <f>'Tender Cover Sheet'!C21</f>
        <v>Kusile Ash Dump Dirty Dam &amp; Raw Water leakade Detection Sumps for a Duration of 9 months.</v>
      </c>
      <c r="I4" s="71"/>
    </row>
    <row r="5" spans="1:10" x14ac:dyDescent="0.3">
      <c r="A5" s="72" t="s">
        <v>41</v>
      </c>
      <c r="B5" s="72"/>
      <c r="C5" s="72"/>
      <c r="I5" s="71"/>
    </row>
    <row r="6" spans="1:10" x14ac:dyDescent="0.3">
      <c r="A6" s="68" t="s">
        <v>42</v>
      </c>
      <c r="B6" s="68"/>
      <c r="I6" s="71"/>
    </row>
    <row r="7" spans="1:10" x14ac:dyDescent="0.3">
      <c r="A7" s="73" t="s">
        <v>43</v>
      </c>
      <c r="B7" s="73" t="s">
        <v>44</v>
      </c>
      <c r="C7" s="74"/>
      <c r="D7" s="75"/>
      <c r="J7" s="71"/>
    </row>
    <row r="8" spans="1:10" ht="14.5" x14ac:dyDescent="0.35">
      <c r="A8" s="77" t="s">
        <v>45</v>
      </c>
      <c r="B8" s="78">
        <v>0</v>
      </c>
      <c r="C8" s="79"/>
      <c r="D8" s="80"/>
      <c r="E8" s="81" t="s">
        <v>46</v>
      </c>
      <c r="F8" s="81"/>
      <c r="G8" s="81"/>
      <c r="H8" s="81"/>
    </row>
    <row r="9" spans="1:10" x14ac:dyDescent="0.3">
      <c r="A9" s="82"/>
      <c r="B9" s="76"/>
      <c r="C9" s="79"/>
      <c r="D9" s="80"/>
    </row>
    <row r="10" spans="1:10" x14ac:dyDescent="0.3">
      <c r="A10" s="82"/>
      <c r="B10" s="76"/>
      <c r="C10" s="79"/>
      <c r="D10" s="80"/>
    </row>
    <row r="11" spans="1:10" x14ac:dyDescent="0.3">
      <c r="A11" s="68"/>
    </row>
    <row r="12" spans="1:10" ht="14.5" x14ac:dyDescent="0.35">
      <c r="A12" s="83" t="s">
        <v>47</v>
      </c>
      <c r="B12" s="83"/>
      <c r="C12" s="84"/>
    </row>
    <row r="13" spans="1:10" ht="14.5" x14ac:dyDescent="0.35">
      <c r="A13" s="84" t="s">
        <v>48</v>
      </c>
      <c r="B13" s="85" t="s">
        <v>49</v>
      </c>
      <c r="C13" s="85"/>
      <c r="D13" s="85"/>
      <c r="E13" s="85"/>
      <c r="F13" s="85"/>
      <c r="G13" s="85"/>
    </row>
    <row r="14" spans="1:10" ht="14.5" x14ac:dyDescent="0.35">
      <c r="A14" s="84" t="s">
        <v>50</v>
      </c>
      <c r="B14" s="85" t="s">
        <v>51</v>
      </c>
      <c r="C14" s="85"/>
      <c r="D14" s="85"/>
      <c r="E14" s="85"/>
      <c r="F14" s="85"/>
      <c r="G14" s="85"/>
      <c r="H14" s="85"/>
    </row>
    <row r="15" spans="1:10" ht="14.5" x14ac:dyDescent="0.35">
      <c r="A15" s="84"/>
      <c r="B15" s="85" t="s">
        <v>52</v>
      </c>
      <c r="C15" s="85"/>
      <c r="D15" s="85"/>
      <c r="E15" s="85"/>
      <c r="F15" s="85"/>
      <c r="G15" s="85"/>
      <c r="H15" s="85"/>
    </row>
    <row r="16" spans="1:10" ht="14.5" x14ac:dyDescent="0.35">
      <c r="A16" s="85" t="s">
        <v>53</v>
      </c>
      <c r="B16" s="85" t="s">
        <v>54</v>
      </c>
      <c r="C16" s="85"/>
      <c r="D16" s="85"/>
      <c r="E16" s="85"/>
      <c r="F16" s="85"/>
    </row>
    <row r="17" spans="1:8" ht="14.5" x14ac:dyDescent="0.35">
      <c r="A17" s="83" t="s">
        <v>55</v>
      </c>
      <c r="B17" s="83"/>
      <c r="C17" s="83"/>
    </row>
    <row r="18" spans="1:8" ht="14.5" x14ac:dyDescent="0.35">
      <c r="A18" s="84" t="s">
        <v>56</v>
      </c>
      <c r="B18" s="85" t="s">
        <v>57</v>
      </c>
      <c r="C18" s="85"/>
      <c r="D18" s="85"/>
      <c r="E18" s="85"/>
      <c r="F18" s="85"/>
      <c r="G18" s="85"/>
      <c r="H18" s="85"/>
    </row>
    <row r="19" spans="1:8" ht="14.5" x14ac:dyDescent="0.35">
      <c r="A19" s="84"/>
      <c r="B19" s="85" t="s">
        <v>58</v>
      </c>
      <c r="C19" s="85"/>
      <c r="D19" s="85"/>
      <c r="E19" s="85"/>
      <c r="F19" s="85"/>
      <c r="G19" s="85"/>
    </row>
    <row r="20" spans="1:8" ht="14.5" x14ac:dyDescent="0.35">
      <c r="A20" s="84" t="s">
        <v>59</v>
      </c>
      <c r="B20" s="84" t="s">
        <v>60</v>
      </c>
      <c r="C20" s="84"/>
      <c r="D20" s="84"/>
      <c r="E20" s="84"/>
      <c r="F20" s="84"/>
      <c r="G20" s="84"/>
      <c r="H20" s="84"/>
    </row>
    <row r="21" spans="1:8" ht="14.5" x14ac:dyDescent="0.35">
      <c r="A21" s="84"/>
      <c r="B21" s="84" t="s">
        <v>61</v>
      </c>
      <c r="C21" s="84"/>
      <c r="D21" s="84"/>
      <c r="E21" s="84"/>
      <c r="F21" s="84"/>
      <c r="G21" s="84"/>
      <c r="H21" s="84"/>
    </row>
    <row r="22" spans="1:8" ht="14.5" x14ac:dyDescent="0.35">
      <c r="A22" s="84"/>
      <c r="B22" s="84" t="s">
        <v>62</v>
      </c>
      <c r="C22" s="84"/>
      <c r="D22" s="84"/>
      <c r="E22" s="84"/>
      <c r="F22" s="84"/>
      <c r="G22" s="84"/>
      <c r="H22" s="84"/>
    </row>
    <row r="23" spans="1:8" ht="14.5" x14ac:dyDescent="0.35">
      <c r="A23" s="84"/>
      <c r="B23" s="85" t="s">
        <v>63</v>
      </c>
      <c r="C23" s="85"/>
      <c r="D23" s="85"/>
      <c r="E23" s="85"/>
      <c r="F23" s="85"/>
      <c r="G23" s="85"/>
      <c r="H23" s="85"/>
    </row>
    <row r="24" spans="1:8" ht="14.5" x14ac:dyDescent="0.35">
      <c r="A24" s="84"/>
      <c r="B24" s="84" t="s">
        <v>64</v>
      </c>
      <c r="C24" s="84"/>
    </row>
    <row r="25" spans="1:8" ht="14.5" x14ac:dyDescent="0.35">
      <c r="A25" s="84" t="s">
        <v>65</v>
      </c>
      <c r="B25" s="84" t="s">
        <v>66</v>
      </c>
      <c r="C25" s="84"/>
      <c r="D25" s="84"/>
      <c r="E25" s="84"/>
      <c r="F25" s="84"/>
      <c r="G25" s="84"/>
      <c r="H25" s="84"/>
    </row>
    <row r="26" spans="1:8" ht="14.5" x14ac:dyDescent="0.35">
      <c r="A26" s="84"/>
      <c r="B26" s="84" t="s">
        <v>67</v>
      </c>
      <c r="C26" s="84"/>
      <c r="D26" s="84"/>
      <c r="E26" s="84"/>
      <c r="F26" s="84"/>
      <c r="G26" s="84"/>
      <c r="H26" s="84"/>
    </row>
    <row r="27" spans="1:8" ht="14.5" x14ac:dyDescent="0.35">
      <c r="A27" s="84"/>
      <c r="B27" s="85" t="s">
        <v>68</v>
      </c>
      <c r="C27" s="85"/>
      <c r="D27" s="85"/>
      <c r="E27" s="85"/>
      <c r="F27" s="85"/>
    </row>
    <row r="28" spans="1:8" ht="14.5" x14ac:dyDescent="0.35">
      <c r="A28" s="84" t="s">
        <v>69</v>
      </c>
      <c r="B28" s="84" t="s">
        <v>70</v>
      </c>
      <c r="C28" s="84"/>
      <c r="D28" s="84"/>
      <c r="E28" s="84"/>
      <c r="F28" s="84"/>
      <c r="G28" s="84"/>
      <c r="H28" s="84"/>
    </row>
    <row r="29" spans="1:8" ht="14.5" x14ac:dyDescent="0.35">
      <c r="A29" s="84"/>
      <c r="B29" s="85" t="s">
        <v>71</v>
      </c>
      <c r="C29" s="85"/>
      <c r="D29" s="85"/>
      <c r="E29" s="85"/>
      <c r="F29" s="85"/>
      <c r="G29" s="85"/>
      <c r="H29" s="85"/>
    </row>
    <row r="30" spans="1:8" ht="14.5" x14ac:dyDescent="0.35">
      <c r="A30" s="84"/>
      <c r="B30" s="84" t="s">
        <v>72</v>
      </c>
      <c r="C30" s="84"/>
      <c r="D30" s="84"/>
      <c r="E30" s="84"/>
      <c r="F30" s="84"/>
      <c r="G30" s="84"/>
      <c r="H30" s="84"/>
    </row>
    <row r="31" spans="1:8" ht="14.5" x14ac:dyDescent="0.35">
      <c r="A31" s="84"/>
      <c r="B31" s="85" t="s">
        <v>73</v>
      </c>
      <c r="C31" s="85"/>
      <c r="D31" s="85"/>
      <c r="E31" s="85"/>
      <c r="F31" s="85"/>
      <c r="G31" s="85"/>
    </row>
    <row r="32" spans="1:8" ht="14.5" x14ac:dyDescent="0.35">
      <c r="A32" s="84"/>
      <c r="B32" s="85" t="s">
        <v>74</v>
      </c>
      <c r="C32" s="85"/>
      <c r="D32" s="85"/>
      <c r="E32" s="85"/>
      <c r="F32" s="85"/>
      <c r="G32" s="85"/>
      <c r="H32" s="85"/>
    </row>
    <row r="33" spans="1:8" ht="14.5" x14ac:dyDescent="0.35">
      <c r="A33" s="84"/>
      <c r="B33" s="84" t="s">
        <v>75</v>
      </c>
      <c r="C33" s="84"/>
    </row>
    <row r="34" spans="1:8" ht="14.5" x14ac:dyDescent="0.35">
      <c r="A34" s="84" t="s">
        <v>76</v>
      </c>
      <c r="B34" s="85" t="s">
        <v>77</v>
      </c>
      <c r="C34" s="85"/>
      <c r="D34" s="85"/>
      <c r="E34" s="85"/>
      <c r="F34" s="85"/>
      <c r="G34" s="85"/>
      <c r="H34" s="85"/>
    </row>
    <row r="35" spans="1:8" ht="14.5" x14ac:dyDescent="0.35">
      <c r="A35" s="84"/>
      <c r="B35" s="85" t="s">
        <v>78</v>
      </c>
      <c r="C35" s="85"/>
      <c r="D35" s="85"/>
      <c r="E35" s="85"/>
      <c r="F35" s="85"/>
      <c r="G35" s="85"/>
      <c r="H35" s="85"/>
    </row>
    <row r="36" spans="1:8" ht="14.5" x14ac:dyDescent="0.35">
      <c r="A36" s="84"/>
      <c r="B36" s="85" t="s">
        <v>79</v>
      </c>
      <c r="C36" s="85"/>
      <c r="D36" s="85"/>
      <c r="E36" s="85"/>
      <c r="F36" s="85"/>
    </row>
    <row r="37" spans="1:8" ht="14.5" x14ac:dyDescent="0.35">
      <c r="A37" s="84"/>
      <c r="B37" s="85" t="s">
        <v>80</v>
      </c>
      <c r="C37" s="85"/>
      <c r="D37" s="85"/>
      <c r="E37" s="85"/>
      <c r="F37" s="85"/>
      <c r="G37" s="85"/>
      <c r="H37" s="85"/>
    </row>
    <row r="38" spans="1:8" ht="14.5" x14ac:dyDescent="0.35">
      <c r="A38" s="84"/>
      <c r="B38" s="85" t="s">
        <v>81</v>
      </c>
      <c r="C38" s="85"/>
      <c r="D38" s="85"/>
      <c r="E38" s="85"/>
      <c r="F38" s="85"/>
      <c r="G38" s="85"/>
      <c r="H38" s="85"/>
    </row>
    <row r="39" spans="1:8" ht="14.5" x14ac:dyDescent="0.35">
      <c r="A39" s="84"/>
      <c r="B39" s="85" t="s">
        <v>82</v>
      </c>
      <c r="C39" s="85"/>
      <c r="D39" s="85"/>
      <c r="E39" s="85"/>
      <c r="F39" s="85"/>
      <c r="G39" s="85"/>
      <c r="H39" s="85"/>
    </row>
    <row r="40" spans="1:8" ht="14.5" x14ac:dyDescent="0.35">
      <c r="A40" s="84"/>
      <c r="B40" s="85" t="s">
        <v>83</v>
      </c>
      <c r="C40" s="85"/>
    </row>
    <row r="41" spans="1:8" ht="14.5" x14ac:dyDescent="0.35">
      <c r="A41" s="84" t="s">
        <v>84</v>
      </c>
      <c r="B41" s="84" t="s">
        <v>85</v>
      </c>
      <c r="C41" s="84"/>
      <c r="D41" s="84"/>
      <c r="E41" s="84"/>
      <c r="F41" s="84"/>
      <c r="G41" s="84"/>
      <c r="H41" s="84"/>
    </row>
    <row r="42" spans="1:8" ht="14.5" x14ac:dyDescent="0.35">
      <c r="A42" s="84"/>
      <c r="B42" s="84" t="s">
        <v>86</v>
      </c>
      <c r="C42" s="84"/>
      <c r="D42" s="84"/>
      <c r="E42" s="84"/>
      <c r="F42" s="84"/>
      <c r="G42" s="84"/>
      <c r="H42" s="84"/>
    </row>
    <row r="43" spans="1:8" ht="14.5" x14ac:dyDescent="0.35">
      <c r="A43" s="84"/>
      <c r="B43" s="84" t="s">
        <v>87</v>
      </c>
      <c r="C43" s="84"/>
      <c r="D43" s="84"/>
      <c r="E43" s="84"/>
      <c r="F43" s="84"/>
      <c r="G43" s="84"/>
      <c r="H43" s="84"/>
    </row>
    <row r="44" spans="1:8" ht="14.5" x14ac:dyDescent="0.35">
      <c r="A44" s="84"/>
      <c r="B44" s="84" t="s">
        <v>88</v>
      </c>
      <c r="C44" s="84"/>
      <c r="D44" s="84"/>
      <c r="E44" s="84"/>
      <c r="F44" s="84"/>
      <c r="G44" s="84"/>
      <c r="H44" s="84"/>
    </row>
    <row r="45" spans="1:8" ht="14.5" x14ac:dyDescent="0.35">
      <c r="A45" s="84"/>
      <c r="B45" s="84" t="s">
        <v>89</v>
      </c>
      <c r="C45" s="84"/>
      <c r="D45" s="84"/>
      <c r="E45" s="84"/>
      <c r="F45" s="84"/>
      <c r="G45" s="84"/>
      <c r="H45" s="84"/>
    </row>
    <row r="46" spans="1:8" ht="14.5" x14ac:dyDescent="0.35">
      <c r="A46" s="84"/>
      <c r="B46" s="84" t="s">
        <v>90</v>
      </c>
      <c r="C46" s="84"/>
      <c r="D46" s="84"/>
    </row>
    <row r="47" spans="1:8" ht="14.5" x14ac:dyDescent="0.35">
      <c r="A47" s="84" t="s">
        <v>91</v>
      </c>
      <c r="B47" s="85" t="s">
        <v>92</v>
      </c>
      <c r="C47" s="85"/>
      <c r="D47" s="85"/>
      <c r="E47" s="85"/>
      <c r="F47" s="85"/>
      <c r="G47" s="85"/>
      <c r="H47" s="85"/>
    </row>
    <row r="48" spans="1:8" ht="14.5" x14ac:dyDescent="0.35">
      <c r="A48" s="84"/>
      <c r="B48" s="85" t="s">
        <v>93</v>
      </c>
      <c r="C48" s="85"/>
      <c r="D48" s="85"/>
      <c r="E48" s="85"/>
      <c r="F48" s="85"/>
      <c r="G48" s="85"/>
      <c r="H48" s="85"/>
    </row>
    <row r="49" spans="1:10" ht="14.5" x14ac:dyDescent="0.35">
      <c r="A49" s="84"/>
      <c r="B49" s="85" t="s">
        <v>94</v>
      </c>
      <c r="C49" s="85"/>
      <c r="D49" s="85"/>
      <c r="E49" s="85"/>
      <c r="F49" s="85"/>
      <c r="G49" s="85"/>
      <c r="H49" s="85"/>
    </row>
    <row r="50" spans="1:10" ht="14.5" x14ac:dyDescent="0.35">
      <c r="A50" s="84"/>
      <c r="B50" s="85" t="s">
        <v>95</v>
      </c>
      <c r="C50" s="85"/>
      <c r="D50" s="85"/>
      <c r="E50" s="85"/>
      <c r="F50" s="85"/>
      <c r="G50" s="85"/>
      <c r="H50" s="85"/>
    </row>
    <row r="51" spans="1:10" ht="14.5" x14ac:dyDescent="0.35">
      <c r="A51" s="84"/>
      <c r="B51" s="85" t="s">
        <v>96</v>
      </c>
      <c r="C51" s="85"/>
      <c r="D51" s="85"/>
      <c r="E51" s="85"/>
      <c r="F51" s="85"/>
      <c r="G51" s="85"/>
      <c r="H51" s="85"/>
    </row>
    <row r="52" spans="1:10" ht="14.5" x14ac:dyDescent="0.35">
      <c r="A52" s="84"/>
      <c r="B52" s="85" t="s">
        <v>97</v>
      </c>
      <c r="C52" s="85"/>
      <c r="D52" s="85"/>
      <c r="E52" s="85"/>
      <c r="F52" s="85"/>
      <c r="G52" s="85"/>
      <c r="H52" s="85"/>
    </row>
    <row r="53" spans="1:10" ht="14.5" x14ac:dyDescent="0.35">
      <c r="A53" s="84"/>
      <c r="B53" s="85" t="s">
        <v>98</v>
      </c>
      <c r="C53" s="85"/>
      <c r="D53" s="85"/>
      <c r="E53" s="85"/>
      <c r="F53" s="85"/>
    </row>
    <row r="54" spans="1:10" ht="14.5" x14ac:dyDescent="0.35">
      <c r="A54" s="84" t="s">
        <v>99</v>
      </c>
      <c r="B54" s="85" t="s">
        <v>100</v>
      </c>
      <c r="C54" s="85"/>
      <c r="D54" s="85"/>
      <c r="E54" s="85"/>
      <c r="F54" s="85"/>
      <c r="G54" s="85"/>
      <c r="H54" s="85"/>
    </row>
    <row r="55" spans="1:10" ht="14.5" x14ac:dyDescent="0.35">
      <c r="A55" s="83"/>
      <c r="B55" s="85" t="s">
        <v>101</v>
      </c>
      <c r="C55" s="85"/>
      <c r="D55" s="85"/>
      <c r="E55" s="85"/>
      <c r="F55" s="85"/>
      <c r="G55" s="85"/>
      <c r="H55" s="85"/>
    </row>
    <row r="56" spans="1:10" ht="14.5" x14ac:dyDescent="0.35">
      <c r="A56" s="83"/>
      <c r="B56" s="85" t="s">
        <v>102</v>
      </c>
      <c r="C56" s="85"/>
      <c r="D56" s="85"/>
      <c r="E56" s="85"/>
      <c r="F56" s="85"/>
      <c r="G56" s="85"/>
      <c r="H56" s="85"/>
      <c r="I56" s="84"/>
    </row>
    <row r="57" spans="1:10" ht="14.5" x14ac:dyDescent="0.35">
      <c r="A57" s="83"/>
      <c r="B57" s="84" t="s">
        <v>103</v>
      </c>
      <c r="C57" s="84"/>
      <c r="D57" s="84"/>
      <c r="E57" s="84"/>
      <c r="F57" s="84"/>
      <c r="G57" s="84"/>
      <c r="H57" s="84"/>
      <c r="I57" s="84"/>
    </row>
    <row r="58" spans="1:10" ht="14.5" x14ac:dyDescent="0.35">
      <c r="A58" s="84" t="s">
        <v>104</v>
      </c>
      <c r="B58" s="85" t="s">
        <v>105</v>
      </c>
      <c r="C58" s="85"/>
      <c r="D58" s="85"/>
      <c r="E58" s="85"/>
      <c r="F58" s="85"/>
      <c r="G58" s="85"/>
      <c r="H58" s="84"/>
      <c r="I58" s="84"/>
    </row>
    <row r="59" spans="1:10" ht="13.5" thickBot="1" x14ac:dyDescent="0.35">
      <c r="A59" s="72" t="s">
        <v>106</v>
      </c>
      <c r="B59" s="72"/>
      <c r="G59" s="71"/>
      <c r="H59" s="86"/>
      <c r="I59" s="86"/>
    </row>
    <row r="60" spans="1:10" ht="13.5" thickBot="1" x14ac:dyDescent="0.35">
      <c r="A60" s="87" t="s">
        <v>107</v>
      </c>
      <c r="B60" s="272"/>
      <c r="C60" s="273"/>
      <c r="D60" s="273"/>
      <c r="E60" s="273"/>
      <c r="F60" s="273"/>
      <c r="G60" s="274"/>
      <c r="H60" s="275" t="s">
        <v>108</v>
      </c>
      <c r="I60" s="276"/>
      <c r="J60" s="88"/>
    </row>
    <row r="61" spans="1:10" ht="60" x14ac:dyDescent="0.3">
      <c r="A61" s="90" t="s">
        <v>109</v>
      </c>
      <c r="B61" s="91" t="s">
        <v>110</v>
      </c>
      <c r="C61" s="92" t="s">
        <v>111</v>
      </c>
      <c r="D61" s="93" t="s">
        <v>112</v>
      </c>
      <c r="E61" s="92" t="s">
        <v>113</v>
      </c>
      <c r="F61" s="92" t="s">
        <v>114</v>
      </c>
      <c r="G61" s="94" t="s">
        <v>115</v>
      </c>
      <c r="H61" s="94" t="s">
        <v>116</v>
      </c>
      <c r="I61" s="95" t="s">
        <v>117</v>
      </c>
      <c r="J61" s="96" t="s">
        <v>118</v>
      </c>
    </row>
    <row r="62" spans="1:10" ht="15.5" x14ac:dyDescent="0.3">
      <c r="A62" s="97" t="s">
        <v>119</v>
      </c>
      <c r="B62" s="98"/>
      <c r="C62" s="99"/>
      <c r="D62" s="99"/>
      <c r="E62" s="98"/>
      <c r="F62" s="100">
        <v>43983</v>
      </c>
      <c r="G62" s="101"/>
      <c r="H62" s="101"/>
      <c r="I62" s="102"/>
      <c r="J62" s="99"/>
    </row>
    <row r="63" spans="1:10" ht="15.5" x14ac:dyDescent="0.3">
      <c r="A63" s="97" t="s">
        <v>120</v>
      </c>
      <c r="B63" s="98"/>
      <c r="C63" s="80"/>
      <c r="D63" s="80"/>
      <c r="E63" s="98"/>
      <c r="F63" s="100">
        <v>43983</v>
      </c>
      <c r="G63" s="101"/>
      <c r="H63" s="101"/>
      <c r="I63" s="102"/>
      <c r="J63" s="80"/>
    </row>
    <row r="64" spans="1:10" ht="15.5" x14ac:dyDescent="0.3">
      <c r="A64" s="97" t="s">
        <v>121</v>
      </c>
      <c r="B64" s="98"/>
      <c r="C64" s="80"/>
      <c r="D64" s="80"/>
      <c r="E64" s="98"/>
      <c r="F64" s="100">
        <v>43983</v>
      </c>
      <c r="G64" s="101"/>
      <c r="H64" s="101"/>
      <c r="I64" s="102"/>
      <c r="J64" s="80"/>
    </row>
    <row r="65" spans="1:10" ht="15.5" x14ac:dyDescent="0.3">
      <c r="A65" s="97" t="s">
        <v>122</v>
      </c>
      <c r="B65" s="98"/>
      <c r="C65" s="80"/>
      <c r="D65" s="80"/>
      <c r="E65" s="98"/>
      <c r="F65" s="100">
        <v>43983</v>
      </c>
      <c r="G65" s="101"/>
      <c r="H65" s="101"/>
      <c r="I65" s="102"/>
      <c r="J65" s="80"/>
    </row>
    <row r="66" spans="1:10" ht="15.5" x14ac:dyDescent="0.3">
      <c r="A66" s="97" t="s">
        <v>123</v>
      </c>
      <c r="B66" s="98"/>
      <c r="C66" s="80"/>
      <c r="D66" s="80"/>
      <c r="E66" s="98"/>
      <c r="F66" s="100">
        <v>43983</v>
      </c>
      <c r="G66" s="101"/>
      <c r="H66" s="101"/>
      <c r="I66" s="102"/>
      <c r="J66" s="80"/>
    </row>
    <row r="67" spans="1:10" x14ac:dyDescent="0.3">
      <c r="A67" s="97" t="s">
        <v>124</v>
      </c>
      <c r="B67" s="103">
        <v>0.15</v>
      </c>
      <c r="C67" s="104" t="s">
        <v>125</v>
      </c>
      <c r="D67" s="80"/>
    </row>
    <row r="68" spans="1:10" x14ac:dyDescent="0.3">
      <c r="A68" s="89"/>
      <c r="B68" s="103">
        <v>0.15</v>
      </c>
      <c r="C68" s="105" t="s">
        <v>126</v>
      </c>
    </row>
  </sheetData>
  <mergeCells count="2">
    <mergeCell ref="B60:G60"/>
    <mergeCell ref="H60:I6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49"/>
  <sheetViews>
    <sheetView workbookViewId="0">
      <selection activeCell="C33" sqref="C33"/>
    </sheetView>
  </sheetViews>
  <sheetFormatPr defaultColWidth="9.08984375" defaultRowHeight="11.5" x14ac:dyDescent="0.25"/>
  <cols>
    <col min="1" max="1" width="0.90625" style="109" customWidth="1"/>
    <col min="2" max="2" width="67" style="109" customWidth="1"/>
    <col min="3" max="3" width="6.6328125" style="109" customWidth="1"/>
    <col min="4" max="4" width="8.90625" style="111" customWidth="1"/>
    <col min="5" max="5" width="20.08984375" style="111" customWidth="1"/>
    <col min="6" max="6" width="14.6328125" style="111" bestFit="1" customWidth="1"/>
    <col min="7" max="8" width="9.08984375" style="109"/>
    <col min="9" max="9" width="12.453125" style="109" bestFit="1" customWidth="1"/>
    <col min="10" max="10" width="11" style="109" bestFit="1" customWidth="1"/>
    <col min="11" max="11" width="9.36328125" style="109" bestFit="1" customWidth="1"/>
    <col min="12" max="254" width="9.08984375" style="109"/>
    <col min="255" max="255" width="0.90625" style="109" customWidth="1"/>
    <col min="256" max="256" width="67" style="109" customWidth="1"/>
    <col min="257" max="257" width="7.6328125" style="109" customWidth="1"/>
    <col min="258" max="258" width="10.36328125" style="109" bestFit="1" customWidth="1"/>
    <col min="259" max="259" width="11.54296875" style="109" bestFit="1" customWidth="1"/>
    <col min="260" max="260" width="8.90625" style="109" customWidth="1"/>
    <col min="261" max="261" width="11.54296875" style="109" customWidth="1"/>
    <col min="262" max="262" width="13.453125" style="109" customWidth="1"/>
    <col min="263" max="265" width="9.08984375" style="109"/>
    <col min="266" max="266" width="10.90625" style="109" bestFit="1" customWidth="1"/>
    <col min="267" max="510" width="9.08984375" style="109"/>
    <col min="511" max="511" width="0.90625" style="109" customWidth="1"/>
    <col min="512" max="512" width="67" style="109" customWidth="1"/>
    <col min="513" max="513" width="7.6328125" style="109" customWidth="1"/>
    <col min="514" max="514" width="10.36328125" style="109" bestFit="1" customWidth="1"/>
    <col min="515" max="515" width="11.54296875" style="109" bestFit="1" customWidth="1"/>
    <col min="516" max="516" width="8.90625" style="109" customWidth="1"/>
    <col min="517" max="517" width="11.54296875" style="109" customWidth="1"/>
    <col min="518" max="518" width="13.453125" style="109" customWidth="1"/>
    <col min="519" max="521" width="9.08984375" style="109"/>
    <col min="522" max="522" width="10.90625" style="109" bestFit="1" customWidth="1"/>
    <col min="523" max="766" width="9.08984375" style="109"/>
    <col min="767" max="767" width="0.90625" style="109" customWidth="1"/>
    <col min="768" max="768" width="67" style="109" customWidth="1"/>
    <col min="769" max="769" width="7.6328125" style="109" customWidth="1"/>
    <col min="770" max="770" width="10.36328125" style="109" bestFit="1" customWidth="1"/>
    <col min="771" max="771" width="11.54296875" style="109" bestFit="1" customWidth="1"/>
    <col min="772" max="772" width="8.90625" style="109" customWidth="1"/>
    <col min="773" max="773" width="11.54296875" style="109" customWidth="1"/>
    <col min="774" max="774" width="13.453125" style="109" customWidth="1"/>
    <col min="775" max="777" width="9.08984375" style="109"/>
    <col min="778" max="778" width="10.90625" style="109" bestFit="1" customWidth="1"/>
    <col min="779" max="1022" width="9.08984375" style="109"/>
    <col min="1023" max="1023" width="0.90625" style="109" customWidth="1"/>
    <col min="1024" max="1024" width="67" style="109" customWidth="1"/>
    <col min="1025" max="1025" width="7.6328125" style="109" customWidth="1"/>
    <col min="1026" max="1026" width="10.36328125" style="109" bestFit="1" customWidth="1"/>
    <col min="1027" max="1027" width="11.54296875" style="109" bestFit="1" customWidth="1"/>
    <col min="1028" max="1028" width="8.90625" style="109" customWidth="1"/>
    <col min="1029" max="1029" width="11.54296875" style="109" customWidth="1"/>
    <col min="1030" max="1030" width="13.453125" style="109" customWidth="1"/>
    <col min="1031" max="1033" width="9.08984375" style="109"/>
    <col min="1034" max="1034" width="10.90625" style="109" bestFit="1" customWidth="1"/>
    <col min="1035" max="1278" width="9.08984375" style="109"/>
    <col min="1279" max="1279" width="0.90625" style="109" customWidth="1"/>
    <col min="1280" max="1280" width="67" style="109" customWidth="1"/>
    <col min="1281" max="1281" width="7.6328125" style="109" customWidth="1"/>
    <col min="1282" max="1282" width="10.36328125" style="109" bestFit="1" customWidth="1"/>
    <col min="1283" max="1283" width="11.54296875" style="109" bestFit="1" customWidth="1"/>
    <col min="1284" max="1284" width="8.90625" style="109" customWidth="1"/>
    <col min="1285" max="1285" width="11.54296875" style="109" customWidth="1"/>
    <col min="1286" max="1286" width="13.453125" style="109" customWidth="1"/>
    <col min="1287" max="1289" width="9.08984375" style="109"/>
    <col min="1290" max="1290" width="10.90625" style="109" bestFit="1" customWidth="1"/>
    <col min="1291" max="1534" width="9.08984375" style="109"/>
    <col min="1535" max="1535" width="0.90625" style="109" customWidth="1"/>
    <col min="1536" max="1536" width="67" style="109" customWidth="1"/>
    <col min="1537" max="1537" width="7.6328125" style="109" customWidth="1"/>
    <col min="1538" max="1538" width="10.36328125" style="109" bestFit="1" customWidth="1"/>
    <col min="1539" max="1539" width="11.54296875" style="109" bestFit="1" customWidth="1"/>
    <col min="1540" max="1540" width="8.90625" style="109" customWidth="1"/>
    <col min="1541" max="1541" width="11.54296875" style="109" customWidth="1"/>
    <col min="1542" max="1542" width="13.453125" style="109" customWidth="1"/>
    <col min="1543" max="1545" width="9.08984375" style="109"/>
    <col min="1546" max="1546" width="10.90625" style="109" bestFit="1" customWidth="1"/>
    <col min="1547" max="1790" width="9.08984375" style="109"/>
    <col min="1791" max="1791" width="0.90625" style="109" customWidth="1"/>
    <col min="1792" max="1792" width="67" style="109" customWidth="1"/>
    <col min="1793" max="1793" width="7.6328125" style="109" customWidth="1"/>
    <col min="1794" max="1794" width="10.36328125" style="109" bestFit="1" customWidth="1"/>
    <col min="1795" max="1795" width="11.54296875" style="109" bestFit="1" customWidth="1"/>
    <col min="1796" max="1796" width="8.90625" style="109" customWidth="1"/>
    <col min="1797" max="1797" width="11.54296875" style="109" customWidth="1"/>
    <col min="1798" max="1798" width="13.453125" style="109" customWidth="1"/>
    <col min="1799" max="1801" width="9.08984375" style="109"/>
    <col min="1802" max="1802" width="10.90625" style="109" bestFit="1" customWidth="1"/>
    <col min="1803" max="2046" width="9.08984375" style="109"/>
    <col min="2047" max="2047" width="0.90625" style="109" customWidth="1"/>
    <col min="2048" max="2048" width="67" style="109" customWidth="1"/>
    <col min="2049" max="2049" width="7.6328125" style="109" customWidth="1"/>
    <col min="2050" max="2050" width="10.36328125" style="109" bestFit="1" customWidth="1"/>
    <col min="2051" max="2051" width="11.54296875" style="109" bestFit="1" customWidth="1"/>
    <col min="2052" max="2052" width="8.90625" style="109" customWidth="1"/>
    <col min="2053" max="2053" width="11.54296875" style="109" customWidth="1"/>
    <col min="2054" max="2054" width="13.453125" style="109" customWidth="1"/>
    <col min="2055" max="2057" width="9.08984375" style="109"/>
    <col min="2058" max="2058" width="10.90625" style="109" bestFit="1" customWidth="1"/>
    <col min="2059" max="2302" width="9.08984375" style="109"/>
    <col min="2303" max="2303" width="0.90625" style="109" customWidth="1"/>
    <col min="2304" max="2304" width="67" style="109" customWidth="1"/>
    <col min="2305" max="2305" width="7.6328125" style="109" customWidth="1"/>
    <col min="2306" max="2306" width="10.36328125" style="109" bestFit="1" customWidth="1"/>
    <col min="2307" max="2307" width="11.54296875" style="109" bestFit="1" customWidth="1"/>
    <col min="2308" max="2308" width="8.90625" style="109" customWidth="1"/>
    <col min="2309" max="2309" width="11.54296875" style="109" customWidth="1"/>
    <col min="2310" max="2310" width="13.453125" style="109" customWidth="1"/>
    <col min="2311" max="2313" width="9.08984375" style="109"/>
    <col min="2314" max="2314" width="10.90625" style="109" bestFit="1" customWidth="1"/>
    <col min="2315" max="2558" width="9.08984375" style="109"/>
    <col min="2559" max="2559" width="0.90625" style="109" customWidth="1"/>
    <col min="2560" max="2560" width="67" style="109" customWidth="1"/>
    <col min="2561" max="2561" width="7.6328125" style="109" customWidth="1"/>
    <col min="2562" max="2562" width="10.36328125" style="109" bestFit="1" customWidth="1"/>
    <col min="2563" max="2563" width="11.54296875" style="109" bestFit="1" customWidth="1"/>
    <col min="2564" max="2564" width="8.90625" style="109" customWidth="1"/>
    <col min="2565" max="2565" width="11.54296875" style="109" customWidth="1"/>
    <col min="2566" max="2566" width="13.453125" style="109" customWidth="1"/>
    <col min="2567" max="2569" width="9.08984375" style="109"/>
    <col min="2570" max="2570" width="10.90625" style="109" bestFit="1" customWidth="1"/>
    <col min="2571" max="2814" width="9.08984375" style="109"/>
    <col min="2815" max="2815" width="0.90625" style="109" customWidth="1"/>
    <col min="2816" max="2816" width="67" style="109" customWidth="1"/>
    <col min="2817" max="2817" width="7.6328125" style="109" customWidth="1"/>
    <col min="2818" max="2818" width="10.36328125" style="109" bestFit="1" customWidth="1"/>
    <col min="2819" max="2819" width="11.54296875" style="109" bestFit="1" customWidth="1"/>
    <col min="2820" max="2820" width="8.90625" style="109" customWidth="1"/>
    <col min="2821" max="2821" width="11.54296875" style="109" customWidth="1"/>
    <col min="2822" max="2822" width="13.453125" style="109" customWidth="1"/>
    <col min="2823" max="2825" width="9.08984375" style="109"/>
    <col min="2826" max="2826" width="10.90625" style="109" bestFit="1" customWidth="1"/>
    <col min="2827" max="3070" width="9.08984375" style="109"/>
    <col min="3071" max="3071" width="0.90625" style="109" customWidth="1"/>
    <col min="3072" max="3072" width="67" style="109" customWidth="1"/>
    <col min="3073" max="3073" width="7.6328125" style="109" customWidth="1"/>
    <col min="3074" max="3074" width="10.36328125" style="109" bestFit="1" customWidth="1"/>
    <col min="3075" max="3075" width="11.54296875" style="109" bestFit="1" customWidth="1"/>
    <col min="3076" max="3076" width="8.90625" style="109" customWidth="1"/>
    <col min="3077" max="3077" width="11.54296875" style="109" customWidth="1"/>
    <col min="3078" max="3078" width="13.453125" style="109" customWidth="1"/>
    <col min="3079" max="3081" width="9.08984375" style="109"/>
    <col min="3082" max="3082" width="10.90625" style="109" bestFit="1" customWidth="1"/>
    <col min="3083" max="3326" width="9.08984375" style="109"/>
    <col min="3327" max="3327" width="0.90625" style="109" customWidth="1"/>
    <col min="3328" max="3328" width="67" style="109" customWidth="1"/>
    <col min="3329" max="3329" width="7.6328125" style="109" customWidth="1"/>
    <col min="3330" max="3330" width="10.36328125" style="109" bestFit="1" customWidth="1"/>
    <col min="3331" max="3331" width="11.54296875" style="109" bestFit="1" customWidth="1"/>
    <col min="3332" max="3332" width="8.90625" style="109" customWidth="1"/>
    <col min="3333" max="3333" width="11.54296875" style="109" customWidth="1"/>
    <col min="3334" max="3334" width="13.453125" style="109" customWidth="1"/>
    <col min="3335" max="3337" width="9.08984375" style="109"/>
    <col min="3338" max="3338" width="10.90625" style="109" bestFit="1" customWidth="1"/>
    <col min="3339" max="3582" width="9.08984375" style="109"/>
    <col min="3583" max="3583" width="0.90625" style="109" customWidth="1"/>
    <col min="3584" max="3584" width="67" style="109" customWidth="1"/>
    <col min="3585" max="3585" width="7.6328125" style="109" customWidth="1"/>
    <col min="3586" max="3586" width="10.36328125" style="109" bestFit="1" customWidth="1"/>
    <col min="3587" max="3587" width="11.54296875" style="109" bestFit="1" customWidth="1"/>
    <col min="3588" max="3588" width="8.90625" style="109" customWidth="1"/>
    <col min="3589" max="3589" width="11.54296875" style="109" customWidth="1"/>
    <col min="3590" max="3590" width="13.453125" style="109" customWidth="1"/>
    <col min="3591" max="3593" width="9.08984375" style="109"/>
    <col min="3594" max="3594" width="10.90625" style="109" bestFit="1" customWidth="1"/>
    <col min="3595" max="3838" width="9.08984375" style="109"/>
    <col min="3839" max="3839" width="0.90625" style="109" customWidth="1"/>
    <col min="3840" max="3840" width="67" style="109" customWidth="1"/>
    <col min="3841" max="3841" width="7.6328125" style="109" customWidth="1"/>
    <col min="3842" max="3842" width="10.36328125" style="109" bestFit="1" customWidth="1"/>
    <col min="3843" max="3843" width="11.54296875" style="109" bestFit="1" customWidth="1"/>
    <col min="3844" max="3844" width="8.90625" style="109" customWidth="1"/>
    <col min="3845" max="3845" width="11.54296875" style="109" customWidth="1"/>
    <col min="3846" max="3846" width="13.453125" style="109" customWidth="1"/>
    <col min="3847" max="3849" width="9.08984375" style="109"/>
    <col min="3850" max="3850" width="10.90625" style="109" bestFit="1" customWidth="1"/>
    <col min="3851" max="4094" width="9.08984375" style="109"/>
    <col min="4095" max="4095" width="0.90625" style="109" customWidth="1"/>
    <col min="4096" max="4096" width="67" style="109" customWidth="1"/>
    <col min="4097" max="4097" width="7.6328125" style="109" customWidth="1"/>
    <col min="4098" max="4098" width="10.36328125" style="109" bestFit="1" customWidth="1"/>
    <col min="4099" max="4099" width="11.54296875" style="109" bestFit="1" customWidth="1"/>
    <col min="4100" max="4100" width="8.90625" style="109" customWidth="1"/>
    <col min="4101" max="4101" width="11.54296875" style="109" customWidth="1"/>
    <col min="4102" max="4102" width="13.453125" style="109" customWidth="1"/>
    <col min="4103" max="4105" width="9.08984375" style="109"/>
    <col min="4106" max="4106" width="10.90625" style="109" bestFit="1" customWidth="1"/>
    <col min="4107" max="4350" width="9.08984375" style="109"/>
    <col min="4351" max="4351" width="0.90625" style="109" customWidth="1"/>
    <col min="4352" max="4352" width="67" style="109" customWidth="1"/>
    <col min="4353" max="4353" width="7.6328125" style="109" customWidth="1"/>
    <col min="4354" max="4354" width="10.36328125" style="109" bestFit="1" customWidth="1"/>
    <col min="4355" max="4355" width="11.54296875" style="109" bestFit="1" customWidth="1"/>
    <col min="4356" max="4356" width="8.90625" style="109" customWidth="1"/>
    <col min="4357" max="4357" width="11.54296875" style="109" customWidth="1"/>
    <col min="4358" max="4358" width="13.453125" style="109" customWidth="1"/>
    <col min="4359" max="4361" width="9.08984375" style="109"/>
    <col min="4362" max="4362" width="10.90625" style="109" bestFit="1" customWidth="1"/>
    <col min="4363" max="4606" width="9.08984375" style="109"/>
    <col min="4607" max="4607" width="0.90625" style="109" customWidth="1"/>
    <col min="4608" max="4608" width="67" style="109" customWidth="1"/>
    <col min="4609" max="4609" width="7.6328125" style="109" customWidth="1"/>
    <col min="4610" max="4610" width="10.36328125" style="109" bestFit="1" customWidth="1"/>
    <col min="4611" max="4611" width="11.54296875" style="109" bestFit="1" customWidth="1"/>
    <col min="4612" max="4612" width="8.90625" style="109" customWidth="1"/>
    <col min="4613" max="4613" width="11.54296875" style="109" customWidth="1"/>
    <col min="4614" max="4614" width="13.453125" style="109" customWidth="1"/>
    <col min="4615" max="4617" width="9.08984375" style="109"/>
    <col min="4618" max="4618" width="10.90625" style="109" bestFit="1" customWidth="1"/>
    <col min="4619" max="4862" width="9.08984375" style="109"/>
    <col min="4863" max="4863" width="0.90625" style="109" customWidth="1"/>
    <col min="4864" max="4864" width="67" style="109" customWidth="1"/>
    <col min="4865" max="4865" width="7.6328125" style="109" customWidth="1"/>
    <col min="4866" max="4866" width="10.36328125" style="109" bestFit="1" customWidth="1"/>
    <col min="4867" max="4867" width="11.54296875" style="109" bestFit="1" customWidth="1"/>
    <col min="4868" max="4868" width="8.90625" style="109" customWidth="1"/>
    <col min="4869" max="4869" width="11.54296875" style="109" customWidth="1"/>
    <col min="4870" max="4870" width="13.453125" style="109" customWidth="1"/>
    <col min="4871" max="4873" width="9.08984375" style="109"/>
    <col min="4874" max="4874" width="10.90625" style="109" bestFit="1" customWidth="1"/>
    <col min="4875" max="5118" width="9.08984375" style="109"/>
    <col min="5119" max="5119" width="0.90625" style="109" customWidth="1"/>
    <col min="5120" max="5120" width="67" style="109" customWidth="1"/>
    <col min="5121" max="5121" width="7.6328125" style="109" customWidth="1"/>
    <col min="5122" max="5122" width="10.36328125" style="109" bestFit="1" customWidth="1"/>
    <col min="5123" max="5123" width="11.54296875" style="109" bestFit="1" customWidth="1"/>
    <col min="5124" max="5124" width="8.90625" style="109" customWidth="1"/>
    <col min="5125" max="5125" width="11.54296875" style="109" customWidth="1"/>
    <col min="5126" max="5126" width="13.453125" style="109" customWidth="1"/>
    <col min="5127" max="5129" width="9.08984375" style="109"/>
    <col min="5130" max="5130" width="10.90625" style="109" bestFit="1" customWidth="1"/>
    <col min="5131" max="5374" width="9.08984375" style="109"/>
    <col min="5375" max="5375" width="0.90625" style="109" customWidth="1"/>
    <col min="5376" max="5376" width="67" style="109" customWidth="1"/>
    <col min="5377" max="5377" width="7.6328125" style="109" customWidth="1"/>
    <col min="5378" max="5378" width="10.36328125" style="109" bestFit="1" customWidth="1"/>
    <col min="5379" max="5379" width="11.54296875" style="109" bestFit="1" customWidth="1"/>
    <col min="5380" max="5380" width="8.90625" style="109" customWidth="1"/>
    <col min="5381" max="5381" width="11.54296875" style="109" customWidth="1"/>
    <col min="5382" max="5382" width="13.453125" style="109" customWidth="1"/>
    <col min="5383" max="5385" width="9.08984375" style="109"/>
    <col min="5386" max="5386" width="10.90625" style="109" bestFit="1" customWidth="1"/>
    <col min="5387" max="5630" width="9.08984375" style="109"/>
    <col min="5631" max="5631" width="0.90625" style="109" customWidth="1"/>
    <col min="5632" max="5632" width="67" style="109" customWidth="1"/>
    <col min="5633" max="5633" width="7.6328125" style="109" customWidth="1"/>
    <col min="5634" max="5634" width="10.36328125" style="109" bestFit="1" customWidth="1"/>
    <col min="5635" max="5635" width="11.54296875" style="109" bestFit="1" customWidth="1"/>
    <col min="5636" max="5636" width="8.90625" style="109" customWidth="1"/>
    <col min="5637" max="5637" width="11.54296875" style="109" customWidth="1"/>
    <col min="5638" max="5638" width="13.453125" style="109" customWidth="1"/>
    <col min="5639" max="5641" width="9.08984375" style="109"/>
    <col min="5642" max="5642" width="10.90625" style="109" bestFit="1" customWidth="1"/>
    <col min="5643" max="5886" width="9.08984375" style="109"/>
    <col min="5887" max="5887" width="0.90625" style="109" customWidth="1"/>
    <col min="5888" max="5888" width="67" style="109" customWidth="1"/>
    <col min="5889" max="5889" width="7.6328125" style="109" customWidth="1"/>
    <col min="5890" max="5890" width="10.36328125" style="109" bestFit="1" customWidth="1"/>
    <col min="5891" max="5891" width="11.54296875" style="109" bestFit="1" customWidth="1"/>
    <col min="5892" max="5892" width="8.90625" style="109" customWidth="1"/>
    <col min="5893" max="5893" width="11.54296875" style="109" customWidth="1"/>
    <col min="5894" max="5894" width="13.453125" style="109" customWidth="1"/>
    <col min="5895" max="5897" width="9.08984375" style="109"/>
    <col min="5898" max="5898" width="10.90625" style="109" bestFit="1" customWidth="1"/>
    <col min="5899" max="6142" width="9.08984375" style="109"/>
    <col min="6143" max="6143" width="0.90625" style="109" customWidth="1"/>
    <col min="6144" max="6144" width="67" style="109" customWidth="1"/>
    <col min="6145" max="6145" width="7.6328125" style="109" customWidth="1"/>
    <col min="6146" max="6146" width="10.36328125" style="109" bestFit="1" customWidth="1"/>
    <col min="6147" max="6147" width="11.54296875" style="109" bestFit="1" customWidth="1"/>
    <col min="6148" max="6148" width="8.90625" style="109" customWidth="1"/>
    <col min="6149" max="6149" width="11.54296875" style="109" customWidth="1"/>
    <col min="6150" max="6150" width="13.453125" style="109" customWidth="1"/>
    <col min="6151" max="6153" width="9.08984375" style="109"/>
    <col min="6154" max="6154" width="10.90625" style="109" bestFit="1" customWidth="1"/>
    <col min="6155" max="6398" width="9.08984375" style="109"/>
    <col min="6399" max="6399" width="0.90625" style="109" customWidth="1"/>
    <col min="6400" max="6400" width="67" style="109" customWidth="1"/>
    <col min="6401" max="6401" width="7.6328125" style="109" customWidth="1"/>
    <col min="6402" max="6402" width="10.36328125" style="109" bestFit="1" customWidth="1"/>
    <col min="6403" max="6403" width="11.54296875" style="109" bestFit="1" customWidth="1"/>
    <col min="6404" max="6404" width="8.90625" style="109" customWidth="1"/>
    <col min="6405" max="6405" width="11.54296875" style="109" customWidth="1"/>
    <col min="6406" max="6406" width="13.453125" style="109" customWidth="1"/>
    <col min="6407" max="6409" width="9.08984375" style="109"/>
    <col min="6410" max="6410" width="10.90625" style="109" bestFit="1" customWidth="1"/>
    <col min="6411" max="6654" width="9.08984375" style="109"/>
    <col min="6655" max="6655" width="0.90625" style="109" customWidth="1"/>
    <col min="6656" max="6656" width="67" style="109" customWidth="1"/>
    <col min="6657" max="6657" width="7.6328125" style="109" customWidth="1"/>
    <col min="6658" max="6658" width="10.36328125" style="109" bestFit="1" customWidth="1"/>
    <col min="6659" max="6659" width="11.54296875" style="109" bestFit="1" customWidth="1"/>
    <col min="6660" max="6660" width="8.90625" style="109" customWidth="1"/>
    <col min="6661" max="6661" width="11.54296875" style="109" customWidth="1"/>
    <col min="6662" max="6662" width="13.453125" style="109" customWidth="1"/>
    <col min="6663" max="6665" width="9.08984375" style="109"/>
    <col min="6666" max="6666" width="10.90625" style="109" bestFit="1" customWidth="1"/>
    <col min="6667" max="6910" width="9.08984375" style="109"/>
    <col min="6911" max="6911" width="0.90625" style="109" customWidth="1"/>
    <col min="6912" max="6912" width="67" style="109" customWidth="1"/>
    <col min="6913" max="6913" width="7.6328125" style="109" customWidth="1"/>
    <col min="6914" max="6914" width="10.36328125" style="109" bestFit="1" customWidth="1"/>
    <col min="6915" max="6915" width="11.54296875" style="109" bestFit="1" customWidth="1"/>
    <col min="6916" max="6916" width="8.90625" style="109" customWidth="1"/>
    <col min="6917" max="6917" width="11.54296875" style="109" customWidth="1"/>
    <col min="6918" max="6918" width="13.453125" style="109" customWidth="1"/>
    <col min="6919" max="6921" width="9.08984375" style="109"/>
    <col min="6922" max="6922" width="10.90625" style="109" bestFit="1" customWidth="1"/>
    <col min="6923" max="7166" width="9.08984375" style="109"/>
    <col min="7167" max="7167" width="0.90625" style="109" customWidth="1"/>
    <col min="7168" max="7168" width="67" style="109" customWidth="1"/>
    <col min="7169" max="7169" width="7.6328125" style="109" customWidth="1"/>
    <col min="7170" max="7170" width="10.36328125" style="109" bestFit="1" customWidth="1"/>
    <col min="7171" max="7171" width="11.54296875" style="109" bestFit="1" customWidth="1"/>
    <col min="7172" max="7172" width="8.90625" style="109" customWidth="1"/>
    <col min="7173" max="7173" width="11.54296875" style="109" customWidth="1"/>
    <col min="7174" max="7174" width="13.453125" style="109" customWidth="1"/>
    <col min="7175" max="7177" width="9.08984375" style="109"/>
    <col min="7178" max="7178" width="10.90625" style="109" bestFit="1" customWidth="1"/>
    <col min="7179" max="7422" width="9.08984375" style="109"/>
    <col min="7423" max="7423" width="0.90625" style="109" customWidth="1"/>
    <col min="7424" max="7424" width="67" style="109" customWidth="1"/>
    <col min="7425" max="7425" width="7.6328125" style="109" customWidth="1"/>
    <col min="7426" max="7426" width="10.36328125" style="109" bestFit="1" customWidth="1"/>
    <col min="7427" max="7427" width="11.54296875" style="109" bestFit="1" customWidth="1"/>
    <col min="7428" max="7428" width="8.90625" style="109" customWidth="1"/>
    <col min="7429" max="7429" width="11.54296875" style="109" customWidth="1"/>
    <col min="7430" max="7430" width="13.453125" style="109" customWidth="1"/>
    <col min="7431" max="7433" width="9.08984375" style="109"/>
    <col min="7434" max="7434" width="10.90625" style="109" bestFit="1" customWidth="1"/>
    <col min="7435" max="7678" width="9.08984375" style="109"/>
    <col min="7679" max="7679" width="0.90625" style="109" customWidth="1"/>
    <col min="7680" max="7680" width="67" style="109" customWidth="1"/>
    <col min="7681" max="7681" width="7.6328125" style="109" customWidth="1"/>
    <col min="7682" max="7682" width="10.36328125" style="109" bestFit="1" customWidth="1"/>
    <col min="7683" max="7683" width="11.54296875" style="109" bestFit="1" customWidth="1"/>
    <col min="7684" max="7684" width="8.90625" style="109" customWidth="1"/>
    <col min="7685" max="7685" width="11.54296875" style="109" customWidth="1"/>
    <col min="7686" max="7686" width="13.453125" style="109" customWidth="1"/>
    <col min="7687" max="7689" width="9.08984375" style="109"/>
    <col min="7690" max="7690" width="10.90625" style="109" bestFit="1" customWidth="1"/>
    <col min="7691" max="7934" width="9.08984375" style="109"/>
    <col min="7935" max="7935" width="0.90625" style="109" customWidth="1"/>
    <col min="7936" max="7936" width="67" style="109" customWidth="1"/>
    <col min="7937" max="7937" width="7.6328125" style="109" customWidth="1"/>
    <col min="7938" max="7938" width="10.36328125" style="109" bestFit="1" customWidth="1"/>
    <col min="7939" max="7939" width="11.54296875" style="109" bestFit="1" customWidth="1"/>
    <col min="7940" max="7940" width="8.90625" style="109" customWidth="1"/>
    <col min="7941" max="7941" width="11.54296875" style="109" customWidth="1"/>
    <col min="7942" max="7942" width="13.453125" style="109" customWidth="1"/>
    <col min="7943" max="7945" width="9.08984375" style="109"/>
    <col min="7946" max="7946" width="10.90625" style="109" bestFit="1" customWidth="1"/>
    <col min="7947" max="8190" width="9.08984375" style="109"/>
    <col min="8191" max="8191" width="0.90625" style="109" customWidth="1"/>
    <col min="8192" max="8192" width="67" style="109" customWidth="1"/>
    <col min="8193" max="8193" width="7.6328125" style="109" customWidth="1"/>
    <col min="8194" max="8194" width="10.36328125" style="109" bestFit="1" customWidth="1"/>
    <col min="8195" max="8195" width="11.54296875" style="109" bestFit="1" customWidth="1"/>
    <col min="8196" max="8196" width="8.90625" style="109" customWidth="1"/>
    <col min="8197" max="8197" width="11.54296875" style="109" customWidth="1"/>
    <col min="8198" max="8198" width="13.453125" style="109" customWidth="1"/>
    <col min="8199" max="8201" width="9.08984375" style="109"/>
    <col min="8202" max="8202" width="10.90625" style="109" bestFit="1" customWidth="1"/>
    <col min="8203" max="8446" width="9.08984375" style="109"/>
    <col min="8447" max="8447" width="0.90625" style="109" customWidth="1"/>
    <col min="8448" max="8448" width="67" style="109" customWidth="1"/>
    <col min="8449" max="8449" width="7.6328125" style="109" customWidth="1"/>
    <col min="8450" max="8450" width="10.36328125" style="109" bestFit="1" customWidth="1"/>
    <col min="8451" max="8451" width="11.54296875" style="109" bestFit="1" customWidth="1"/>
    <col min="8452" max="8452" width="8.90625" style="109" customWidth="1"/>
    <col min="8453" max="8453" width="11.54296875" style="109" customWidth="1"/>
    <col min="8454" max="8454" width="13.453125" style="109" customWidth="1"/>
    <col min="8455" max="8457" width="9.08984375" style="109"/>
    <col min="8458" max="8458" width="10.90625" style="109" bestFit="1" customWidth="1"/>
    <col min="8459" max="8702" width="9.08984375" style="109"/>
    <col min="8703" max="8703" width="0.90625" style="109" customWidth="1"/>
    <col min="8704" max="8704" width="67" style="109" customWidth="1"/>
    <col min="8705" max="8705" width="7.6328125" style="109" customWidth="1"/>
    <col min="8706" max="8706" width="10.36328125" style="109" bestFit="1" customWidth="1"/>
    <col min="8707" max="8707" width="11.54296875" style="109" bestFit="1" customWidth="1"/>
    <col min="8708" max="8708" width="8.90625" style="109" customWidth="1"/>
    <col min="8709" max="8709" width="11.54296875" style="109" customWidth="1"/>
    <col min="8710" max="8710" width="13.453125" style="109" customWidth="1"/>
    <col min="8711" max="8713" width="9.08984375" style="109"/>
    <col min="8714" max="8714" width="10.90625" style="109" bestFit="1" customWidth="1"/>
    <col min="8715" max="8958" width="9.08984375" style="109"/>
    <col min="8959" max="8959" width="0.90625" style="109" customWidth="1"/>
    <col min="8960" max="8960" width="67" style="109" customWidth="1"/>
    <col min="8961" max="8961" width="7.6328125" style="109" customWidth="1"/>
    <col min="8962" max="8962" width="10.36328125" style="109" bestFit="1" customWidth="1"/>
    <col min="8963" max="8963" width="11.54296875" style="109" bestFit="1" customWidth="1"/>
    <col min="8964" max="8964" width="8.90625" style="109" customWidth="1"/>
    <col min="8965" max="8965" width="11.54296875" style="109" customWidth="1"/>
    <col min="8966" max="8966" width="13.453125" style="109" customWidth="1"/>
    <col min="8967" max="8969" width="9.08984375" style="109"/>
    <col min="8970" max="8970" width="10.90625" style="109" bestFit="1" customWidth="1"/>
    <col min="8971" max="9214" width="9.08984375" style="109"/>
    <col min="9215" max="9215" width="0.90625" style="109" customWidth="1"/>
    <col min="9216" max="9216" width="67" style="109" customWidth="1"/>
    <col min="9217" max="9217" width="7.6328125" style="109" customWidth="1"/>
    <col min="9218" max="9218" width="10.36328125" style="109" bestFit="1" customWidth="1"/>
    <col min="9219" max="9219" width="11.54296875" style="109" bestFit="1" customWidth="1"/>
    <col min="9220" max="9220" width="8.90625" style="109" customWidth="1"/>
    <col min="9221" max="9221" width="11.54296875" style="109" customWidth="1"/>
    <col min="9222" max="9222" width="13.453125" style="109" customWidth="1"/>
    <col min="9223" max="9225" width="9.08984375" style="109"/>
    <col min="9226" max="9226" width="10.90625" style="109" bestFit="1" customWidth="1"/>
    <col min="9227" max="9470" width="9.08984375" style="109"/>
    <col min="9471" max="9471" width="0.90625" style="109" customWidth="1"/>
    <col min="9472" max="9472" width="67" style="109" customWidth="1"/>
    <col min="9473" max="9473" width="7.6328125" style="109" customWidth="1"/>
    <col min="9474" max="9474" width="10.36328125" style="109" bestFit="1" customWidth="1"/>
    <col min="9475" max="9475" width="11.54296875" style="109" bestFit="1" customWidth="1"/>
    <col min="9476" max="9476" width="8.90625" style="109" customWidth="1"/>
    <col min="9477" max="9477" width="11.54296875" style="109" customWidth="1"/>
    <col min="9478" max="9478" width="13.453125" style="109" customWidth="1"/>
    <col min="9479" max="9481" width="9.08984375" style="109"/>
    <col min="9482" max="9482" width="10.90625" style="109" bestFit="1" customWidth="1"/>
    <col min="9483" max="9726" width="9.08984375" style="109"/>
    <col min="9727" max="9727" width="0.90625" style="109" customWidth="1"/>
    <col min="9728" max="9728" width="67" style="109" customWidth="1"/>
    <col min="9729" max="9729" width="7.6328125" style="109" customWidth="1"/>
    <col min="9730" max="9730" width="10.36328125" style="109" bestFit="1" customWidth="1"/>
    <col min="9731" max="9731" width="11.54296875" style="109" bestFit="1" customWidth="1"/>
    <col min="9732" max="9732" width="8.90625" style="109" customWidth="1"/>
    <col min="9733" max="9733" width="11.54296875" style="109" customWidth="1"/>
    <col min="9734" max="9734" width="13.453125" style="109" customWidth="1"/>
    <col min="9735" max="9737" width="9.08984375" style="109"/>
    <col min="9738" max="9738" width="10.90625" style="109" bestFit="1" customWidth="1"/>
    <col min="9739" max="9982" width="9.08984375" style="109"/>
    <col min="9983" max="9983" width="0.90625" style="109" customWidth="1"/>
    <col min="9984" max="9984" width="67" style="109" customWidth="1"/>
    <col min="9985" max="9985" width="7.6328125" style="109" customWidth="1"/>
    <col min="9986" max="9986" width="10.36328125" style="109" bestFit="1" customWidth="1"/>
    <col min="9987" max="9987" width="11.54296875" style="109" bestFit="1" customWidth="1"/>
    <col min="9988" max="9988" width="8.90625" style="109" customWidth="1"/>
    <col min="9989" max="9989" width="11.54296875" style="109" customWidth="1"/>
    <col min="9990" max="9990" width="13.453125" style="109" customWidth="1"/>
    <col min="9991" max="9993" width="9.08984375" style="109"/>
    <col min="9994" max="9994" width="10.90625" style="109" bestFit="1" customWidth="1"/>
    <col min="9995" max="10238" width="9.08984375" style="109"/>
    <col min="10239" max="10239" width="0.90625" style="109" customWidth="1"/>
    <col min="10240" max="10240" width="67" style="109" customWidth="1"/>
    <col min="10241" max="10241" width="7.6328125" style="109" customWidth="1"/>
    <col min="10242" max="10242" width="10.36328125" style="109" bestFit="1" customWidth="1"/>
    <col min="10243" max="10243" width="11.54296875" style="109" bestFit="1" customWidth="1"/>
    <col min="10244" max="10244" width="8.90625" style="109" customWidth="1"/>
    <col min="10245" max="10245" width="11.54296875" style="109" customWidth="1"/>
    <col min="10246" max="10246" width="13.453125" style="109" customWidth="1"/>
    <col min="10247" max="10249" width="9.08984375" style="109"/>
    <col min="10250" max="10250" width="10.90625" style="109" bestFit="1" customWidth="1"/>
    <col min="10251" max="10494" width="9.08984375" style="109"/>
    <col min="10495" max="10495" width="0.90625" style="109" customWidth="1"/>
    <col min="10496" max="10496" width="67" style="109" customWidth="1"/>
    <col min="10497" max="10497" width="7.6328125" style="109" customWidth="1"/>
    <col min="10498" max="10498" width="10.36328125" style="109" bestFit="1" customWidth="1"/>
    <col min="10499" max="10499" width="11.54296875" style="109" bestFit="1" customWidth="1"/>
    <col min="10500" max="10500" width="8.90625" style="109" customWidth="1"/>
    <col min="10501" max="10501" width="11.54296875" style="109" customWidth="1"/>
    <col min="10502" max="10502" width="13.453125" style="109" customWidth="1"/>
    <col min="10503" max="10505" width="9.08984375" style="109"/>
    <col min="10506" max="10506" width="10.90625" style="109" bestFit="1" customWidth="1"/>
    <col min="10507" max="10750" width="9.08984375" style="109"/>
    <col min="10751" max="10751" width="0.90625" style="109" customWidth="1"/>
    <col min="10752" max="10752" width="67" style="109" customWidth="1"/>
    <col min="10753" max="10753" width="7.6328125" style="109" customWidth="1"/>
    <col min="10754" max="10754" width="10.36328125" style="109" bestFit="1" customWidth="1"/>
    <col min="10755" max="10755" width="11.54296875" style="109" bestFit="1" customWidth="1"/>
    <col min="10756" max="10756" width="8.90625" style="109" customWidth="1"/>
    <col min="10757" max="10757" width="11.54296875" style="109" customWidth="1"/>
    <col min="10758" max="10758" width="13.453125" style="109" customWidth="1"/>
    <col min="10759" max="10761" width="9.08984375" style="109"/>
    <col min="10762" max="10762" width="10.90625" style="109" bestFit="1" customWidth="1"/>
    <col min="10763" max="11006" width="9.08984375" style="109"/>
    <col min="11007" max="11007" width="0.90625" style="109" customWidth="1"/>
    <col min="11008" max="11008" width="67" style="109" customWidth="1"/>
    <col min="11009" max="11009" width="7.6328125" style="109" customWidth="1"/>
    <col min="11010" max="11010" width="10.36328125" style="109" bestFit="1" customWidth="1"/>
    <col min="11011" max="11011" width="11.54296875" style="109" bestFit="1" customWidth="1"/>
    <col min="11012" max="11012" width="8.90625" style="109" customWidth="1"/>
    <col min="11013" max="11013" width="11.54296875" style="109" customWidth="1"/>
    <col min="11014" max="11014" width="13.453125" style="109" customWidth="1"/>
    <col min="11015" max="11017" width="9.08984375" style="109"/>
    <col min="11018" max="11018" width="10.90625" style="109" bestFit="1" customWidth="1"/>
    <col min="11019" max="11262" width="9.08984375" style="109"/>
    <col min="11263" max="11263" width="0.90625" style="109" customWidth="1"/>
    <col min="11264" max="11264" width="67" style="109" customWidth="1"/>
    <col min="11265" max="11265" width="7.6328125" style="109" customWidth="1"/>
    <col min="11266" max="11266" width="10.36328125" style="109" bestFit="1" customWidth="1"/>
    <col min="11267" max="11267" width="11.54296875" style="109" bestFit="1" customWidth="1"/>
    <col min="11268" max="11268" width="8.90625" style="109" customWidth="1"/>
    <col min="11269" max="11269" width="11.54296875" style="109" customWidth="1"/>
    <col min="11270" max="11270" width="13.453125" style="109" customWidth="1"/>
    <col min="11271" max="11273" width="9.08984375" style="109"/>
    <col min="11274" max="11274" width="10.90625" style="109" bestFit="1" customWidth="1"/>
    <col min="11275" max="11518" width="9.08984375" style="109"/>
    <col min="11519" max="11519" width="0.90625" style="109" customWidth="1"/>
    <col min="11520" max="11520" width="67" style="109" customWidth="1"/>
    <col min="11521" max="11521" width="7.6328125" style="109" customWidth="1"/>
    <col min="11522" max="11522" width="10.36328125" style="109" bestFit="1" customWidth="1"/>
    <col min="11523" max="11523" width="11.54296875" style="109" bestFit="1" customWidth="1"/>
    <col min="11524" max="11524" width="8.90625" style="109" customWidth="1"/>
    <col min="11525" max="11525" width="11.54296875" style="109" customWidth="1"/>
    <col min="11526" max="11526" width="13.453125" style="109" customWidth="1"/>
    <col min="11527" max="11529" width="9.08984375" style="109"/>
    <col min="11530" max="11530" width="10.90625" style="109" bestFit="1" customWidth="1"/>
    <col min="11531" max="11774" width="9.08984375" style="109"/>
    <col min="11775" max="11775" width="0.90625" style="109" customWidth="1"/>
    <col min="11776" max="11776" width="67" style="109" customWidth="1"/>
    <col min="11777" max="11777" width="7.6328125" style="109" customWidth="1"/>
    <col min="11778" max="11778" width="10.36328125" style="109" bestFit="1" customWidth="1"/>
    <col min="11779" max="11779" width="11.54296875" style="109" bestFit="1" customWidth="1"/>
    <col min="11780" max="11780" width="8.90625" style="109" customWidth="1"/>
    <col min="11781" max="11781" width="11.54296875" style="109" customWidth="1"/>
    <col min="11782" max="11782" width="13.453125" style="109" customWidth="1"/>
    <col min="11783" max="11785" width="9.08984375" style="109"/>
    <col min="11786" max="11786" width="10.90625" style="109" bestFit="1" customWidth="1"/>
    <col min="11787" max="12030" width="9.08984375" style="109"/>
    <col min="12031" max="12031" width="0.90625" style="109" customWidth="1"/>
    <col min="12032" max="12032" width="67" style="109" customWidth="1"/>
    <col min="12033" max="12033" width="7.6328125" style="109" customWidth="1"/>
    <col min="12034" max="12034" width="10.36328125" style="109" bestFit="1" customWidth="1"/>
    <col min="12035" max="12035" width="11.54296875" style="109" bestFit="1" customWidth="1"/>
    <col min="12036" max="12036" width="8.90625" style="109" customWidth="1"/>
    <col min="12037" max="12037" width="11.54296875" style="109" customWidth="1"/>
    <col min="12038" max="12038" width="13.453125" style="109" customWidth="1"/>
    <col min="12039" max="12041" width="9.08984375" style="109"/>
    <col min="12042" max="12042" width="10.90625" style="109" bestFit="1" customWidth="1"/>
    <col min="12043" max="12286" width="9.08984375" style="109"/>
    <col min="12287" max="12287" width="0.90625" style="109" customWidth="1"/>
    <col min="12288" max="12288" width="67" style="109" customWidth="1"/>
    <col min="12289" max="12289" width="7.6328125" style="109" customWidth="1"/>
    <col min="12290" max="12290" width="10.36328125" style="109" bestFit="1" customWidth="1"/>
    <col min="12291" max="12291" width="11.54296875" style="109" bestFit="1" customWidth="1"/>
    <col min="12292" max="12292" width="8.90625" style="109" customWidth="1"/>
    <col min="12293" max="12293" width="11.54296875" style="109" customWidth="1"/>
    <col min="12294" max="12294" width="13.453125" style="109" customWidth="1"/>
    <col min="12295" max="12297" width="9.08984375" style="109"/>
    <col min="12298" max="12298" width="10.90625" style="109" bestFit="1" customWidth="1"/>
    <col min="12299" max="12542" width="9.08984375" style="109"/>
    <col min="12543" max="12543" width="0.90625" style="109" customWidth="1"/>
    <col min="12544" max="12544" width="67" style="109" customWidth="1"/>
    <col min="12545" max="12545" width="7.6328125" style="109" customWidth="1"/>
    <col min="12546" max="12546" width="10.36328125" style="109" bestFit="1" customWidth="1"/>
    <col min="12547" max="12547" width="11.54296875" style="109" bestFit="1" customWidth="1"/>
    <col min="12548" max="12548" width="8.90625" style="109" customWidth="1"/>
    <col min="12549" max="12549" width="11.54296875" style="109" customWidth="1"/>
    <col min="12550" max="12550" width="13.453125" style="109" customWidth="1"/>
    <col min="12551" max="12553" width="9.08984375" style="109"/>
    <col min="12554" max="12554" width="10.90625" style="109" bestFit="1" customWidth="1"/>
    <col min="12555" max="12798" width="9.08984375" style="109"/>
    <col min="12799" max="12799" width="0.90625" style="109" customWidth="1"/>
    <col min="12800" max="12800" width="67" style="109" customWidth="1"/>
    <col min="12801" max="12801" width="7.6328125" style="109" customWidth="1"/>
    <col min="12802" max="12802" width="10.36328125" style="109" bestFit="1" customWidth="1"/>
    <col min="12803" max="12803" width="11.54296875" style="109" bestFit="1" customWidth="1"/>
    <col min="12804" max="12804" width="8.90625" style="109" customWidth="1"/>
    <col min="12805" max="12805" width="11.54296875" style="109" customWidth="1"/>
    <col min="12806" max="12806" width="13.453125" style="109" customWidth="1"/>
    <col min="12807" max="12809" width="9.08984375" style="109"/>
    <col min="12810" max="12810" width="10.90625" style="109" bestFit="1" customWidth="1"/>
    <col min="12811" max="13054" width="9.08984375" style="109"/>
    <col min="13055" max="13055" width="0.90625" style="109" customWidth="1"/>
    <col min="13056" max="13056" width="67" style="109" customWidth="1"/>
    <col min="13057" max="13057" width="7.6328125" style="109" customWidth="1"/>
    <col min="13058" max="13058" width="10.36328125" style="109" bestFit="1" customWidth="1"/>
    <col min="13059" max="13059" width="11.54296875" style="109" bestFit="1" customWidth="1"/>
    <col min="13060" max="13060" width="8.90625" style="109" customWidth="1"/>
    <col min="13061" max="13061" width="11.54296875" style="109" customWidth="1"/>
    <col min="13062" max="13062" width="13.453125" style="109" customWidth="1"/>
    <col min="13063" max="13065" width="9.08984375" style="109"/>
    <col min="13066" max="13066" width="10.90625" style="109" bestFit="1" customWidth="1"/>
    <col min="13067" max="13310" width="9.08984375" style="109"/>
    <col min="13311" max="13311" width="0.90625" style="109" customWidth="1"/>
    <col min="13312" max="13312" width="67" style="109" customWidth="1"/>
    <col min="13313" max="13313" width="7.6328125" style="109" customWidth="1"/>
    <col min="13314" max="13314" width="10.36328125" style="109" bestFit="1" customWidth="1"/>
    <col min="13315" max="13315" width="11.54296875" style="109" bestFit="1" customWidth="1"/>
    <col min="13316" max="13316" width="8.90625" style="109" customWidth="1"/>
    <col min="13317" max="13317" width="11.54296875" style="109" customWidth="1"/>
    <col min="13318" max="13318" width="13.453125" style="109" customWidth="1"/>
    <col min="13319" max="13321" width="9.08984375" style="109"/>
    <col min="13322" max="13322" width="10.90625" style="109" bestFit="1" customWidth="1"/>
    <col min="13323" max="13566" width="9.08984375" style="109"/>
    <col min="13567" max="13567" width="0.90625" style="109" customWidth="1"/>
    <col min="13568" max="13568" width="67" style="109" customWidth="1"/>
    <col min="13569" max="13569" width="7.6328125" style="109" customWidth="1"/>
    <col min="13570" max="13570" width="10.36328125" style="109" bestFit="1" customWidth="1"/>
    <col min="13571" max="13571" width="11.54296875" style="109" bestFit="1" customWidth="1"/>
    <col min="13572" max="13572" width="8.90625" style="109" customWidth="1"/>
    <col min="13573" max="13573" width="11.54296875" style="109" customWidth="1"/>
    <col min="13574" max="13574" width="13.453125" style="109" customWidth="1"/>
    <col min="13575" max="13577" width="9.08984375" style="109"/>
    <col min="13578" max="13578" width="10.90625" style="109" bestFit="1" customWidth="1"/>
    <col min="13579" max="13822" width="9.08984375" style="109"/>
    <col min="13823" max="13823" width="0.90625" style="109" customWidth="1"/>
    <col min="13824" max="13824" width="67" style="109" customWidth="1"/>
    <col min="13825" max="13825" width="7.6328125" style="109" customWidth="1"/>
    <col min="13826" max="13826" width="10.36328125" style="109" bestFit="1" customWidth="1"/>
    <col min="13827" max="13827" width="11.54296875" style="109" bestFit="1" customWidth="1"/>
    <col min="13828" max="13828" width="8.90625" style="109" customWidth="1"/>
    <col min="13829" max="13829" width="11.54296875" style="109" customWidth="1"/>
    <col min="13830" max="13830" width="13.453125" style="109" customWidth="1"/>
    <col min="13831" max="13833" width="9.08984375" style="109"/>
    <col min="13834" max="13834" width="10.90625" style="109" bestFit="1" customWidth="1"/>
    <col min="13835" max="14078" width="9.08984375" style="109"/>
    <col min="14079" max="14079" width="0.90625" style="109" customWidth="1"/>
    <col min="14080" max="14080" width="67" style="109" customWidth="1"/>
    <col min="14081" max="14081" width="7.6328125" style="109" customWidth="1"/>
    <col min="14082" max="14082" width="10.36328125" style="109" bestFit="1" customWidth="1"/>
    <col min="14083" max="14083" width="11.54296875" style="109" bestFit="1" customWidth="1"/>
    <col min="14084" max="14084" width="8.90625" style="109" customWidth="1"/>
    <col min="14085" max="14085" width="11.54296875" style="109" customWidth="1"/>
    <col min="14086" max="14086" width="13.453125" style="109" customWidth="1"/>
    <col min="14087" max="14089" width="9.08984375" style="109"/>
    <col min="14090" max="14090" width="10.90625" style="109" bestFit="1" customWidth="1"/>
    <col min="14091" max="14334" width="9.08984375" style="109"/>
    <col min="14335" max="14335" width="0.90625" style="109" customWidth="1"/>
    <col min="14336" max="14336" width="67" style="109" customWidth="1"/>
    <col min="14337" max="14337" width="7.6328125" style="109" customWidth="1"/>
    <col min="14338" max="14338" width="10.36328125" style="109" bestFit="1" customWidth="1"/>
    <col min="14339" max="14339" width="11.54296875" style="109" bestFit="1" customWidth="1"/>
    <col min="14340" max="14340" width="8.90625" style="109" customWidth="1"/>
    <col min="14341" max="14341" width="11.54296875" style="109" customWidth="1"/>
    <col min="14342" max="14342" width="13.453125" style="109" customWidth="1"/>
    <col min="14343" max="14345" width="9.08984375" style="109"/>
    <col min="14346" max="14346" width="10.90625" style="109" bestFit="1" customWidth="1"/>
    <col min="14347" max="14590" width="9.08984375" style="109"/>
    <col min="14591" max="14591" width="0.90625" style="109" customWidth="1"/>
    <col min="14592" max="14592" width="67" style="109" customWidth="1"/>
    <col min="14593" max="14593" width="7.6328125" style="109" customWidth="1"/>
    <col min="14594" max="14594" width="10.36328125" style="109" bestFit="1" customWidth="1"/>
    <col min="14595" max="14595" width="11.54296875" style="109" bestFit="1" customWidth="1"/>
    <col min="14596" max="14596" width="8.90625" style="109" customWidth="1"/>
    <col min="14597" max="14597" width="11.54296875" style="109" customWidth="1"/>
    <col min="14598" max="14598" width="13.453125" style="109" customWidth="1"/>
    <col min="14599" max="14601" width="9.08984375" style="109"/>
    <col min="14602" max="14602" width="10.90625" style="109" bestFit="1" customWidth="1"/>
    <col min="14603" max="14846" width="9.08984375" style="109"/>
    <col min="14847" max="14847" width="0.90625" style="109" customWidth="1"/>
    <col min="14848" max="14848" width="67" style="109" customWidth="1"/>
    <col min="14849" max="14849" width="7.6328125" style="109" customWidth="1"/>
    <col min="14850" max="14850" width="10.36328125" style="109" bestFit="1" customWidth="1"/>
    <col min="14851" max="14851" width="11.54296875" style="109" bestFit="1" customWidth="1"/>
    <col min="14852" max="14852" width="8.90625" style="109" customWidth="1"/>
    <col min="14853" max="14853" width="11.54296875" style="109" customWidth="1"/>
    <col min="14854" max="14854" width="13.453125" style="109" customWidth="1"/>
    <col min="14855" max="14857" width="9.08984375" style="109"/>
    <col min="14858" max="14858" width="10.90625" style="109" bestFit="1" customWidth="1"/>
    <col min="14859" max="15102" width="9.08984375" style="109"/>
    <col min="15103" max="15103" width="0.90625" style="109" customWidth="1"/>
    <col min="15104" max="15104" width="67" style="109" customWidth="1"/>
    <col min="15105" max="15105" width="7.6328125" style="109" customWidth="1"/>
    <col min="15106" max="15106" width="10.36328125" style="109" bestFit="1" customWidth="1"/>
    <col min="15107" max="15107" width="11.54296875" style="109" bestFit="1" customWidth="1"/>
    <col min="15108" max="15108" width="8.90625" style="109" customWidth="1"/>
    <col min="15109" max="15109" width="11.54296875" style="109" customWidth="1"/>
    <col min="15110" max="15110" width="13.453125" style="109" customWidth="1"/>
    <col min="15111" max="15113" width="9.08984375" style="109"/>
    <col min="15114" max="15114" width="10.90625" style="109" bestFit="1" customWidth="1"/>
    <col min="15115" max="15358" width="9.08984375" style="109"/>
    <col min="15359" max="15359" width="0.90625" style="109" customWidth="1"/>
    <col min="15360" max="15360" width="67" style="109" customWidth="1"/>
    <col min="15361" max="15361" width="7.6328125" style="109" customWidth="1"/>
    <col min="15362" max="15362" width="10.36328125" style="109" bestFit="1" customWidth="1"/>
    <col min="15363" max="15363" width="11.54296875" style="109" bestFit="1" customWidth="1"/>
    <col min="15364" max="15364" width="8.90625" style="109" customWidth="1"/>
    <col min="15365" max="15365" width="11.54296875" style="109" customWidth="1"/>
    <col min="15366" max="15366" width="13.453125" style="109" customWidth="1"/>
    <col min="15367" max="15369" width="9.08984375" style="109"/>
    <col min="15370" max="15370" width="10.90625" style="109" bestFit="1" customWidth="1"/>
    <col min="15371" max="15614" width="9.08984375" style="109"/>
    <col min="15615" max="15615" width="0.90625" style="109" customWidth="1"/>
    <col min="15616" max="15616" width="67" style="109" customWidth="1"/>
    <col min="15617" max="15617" width="7.6328125" style="109" customWidth="1"/>
    <col min="15618" max="15618" width="10.36328125" style="109" bestFit="1" customWidth="1"/>
    <col min="15619" max="15619" width="11.54296875" style="109" bestFit="1" customWidth="1"/>
    <col min="15620" max="15620" width="8.90625" style="109" customWidth="1"/>
    <col min="15621" max="15621" width="11.54296875" style="109" customWidth="1"/>
    <col min="15622" max="15622" width="13.453125" style="109" customWidth="1"/>
    <col min="15623" max="15625" width="9.08984375" style="109"/>
    <col min="15626" max="15626" width="10.90625" style="109" bestFit="1" customWidth="1"/>
    <col min="15627" max="15870" width="9.08984375" style="109"/>
    <col min="15871" max="15871" width="0.90625" style="109" customWidth="1"/>
    <col min="15872" max="15872" width="67" style="109" customWidth="1"/>
    <col min="15873" max="15873" width="7.6328125" style="109" customWidth="1"/>
    <col min="15874" max="15874" width="10.36328125" style="109" bestFit="1" customWidth="1"/>
    <col min="15875" max="15875" width="11.54296875" style="109" bestFit="1" customWidth="1"/>
    <col min="15876" max="15876" width="8.90625" style="109" customWidth="1"/>
    <col min="15877" max="15877" width="11.54296875" style="109" customWidth="1"/>
    <col min="15878" max="15878" width="13.453125" style="109" customWidth="1"/>
    <col min="15879" max="15881" width="9.08984375" style="109"/>
    <col min="15882" max="15882" width="10.90625" style="109" bestFit="1" customWidth="1"/>
    <col min="15883" max="16126" width="9.08984375" style="109"/>
    <col min="16127" max="16127" width="0.90625" style="109" customWidth="1"/>
    <col min="16128" max="16128" width="67" style="109" customWidth="1"/>
    <col min="16129" max="16129" width="7.6328125" style="109" customWidth="1"/>
    <col min="16130" max="16130" width="10.36328125" style="109" bestFit="1" customWidth="1"/>
    <col min="16131" max="16131" width="11.54296875" style="109" bestFit="1" customWidth="1"/>
    <col min="16132" max="16132" width="8.90625" style="109" customWidth="1"/>
    <col min="16133" max="16133" width="11.54296875" style="109" customWidth="1"/>
    <col min="16134" max="16134" width="13.453125" style="109" customWidth="1"/>
    <col min="16135" max="16137" width="9.08984375" style="109"/>
    <col min="16138" max="16138" width="10.90625" style="109" bestFit="1" customWidth="1"/>
    <col min="16139" max="16384" width="9.08984375" style="109"/>
  </cols>
  <sheetData>
    <row r="1" spans="2:6" ht="12" thickBot="1" x14ac:dyDescent="0.3">
      <c r="B1" s="110" t="s">
        <v>149</v>
      </c>
      <c r="C1" s="110"/>
    </row>
    <row r="2" spans="2:6" ht="12.5" thickTop="1" thickBot="1" x14ac:dyDescent="0.3">
      <c r="B2" s="112" t="s">
        <v>133</v>
      </c>
      <c r="C2" s="113" t="s">
        <v>128</v>
      </c>
      <c r="D2" s="114" t="s">
        <v>134</v>
      </c>
      <c r="E2" s="114" t="s">
        <v>130</v>
      </c>
      <c r="F2" s="114" t="s">
        <v>131</v>
      </c>
    </row>
    <row r="3" spans="2:6" ht="12" thickTop="1" x14ac:dyDescent="0.25">
      <c r="B3" s="115"/>
      <c r="C3" s="113"/>
      <c r="D3" s="116"/>
      <c r="E3" s="144"/>
      <c r="F3" s="117"/>
    </row>
    <row r="4" spans="2:6" x14ac:dyDescent="0.25">
      <c r="B4" s="118" t="s">
        <v>135</v>
      </c>
      <c r="C4" s="119"/>
      <c r="D4" s="120"/>
      <c r="E4" s="145"/>
      <c r="F4" s="117"/>
    </row>
    <row r="5" spans="2:6" x14ac:dyDescent="0.25">
      <c r="B5" s="118" t="s">
        <v>136</v>
      </c>
      <c r="C5" s="119" t="s">
        <v>132</v>
      </c>
      <c r="D5" s="121">
        <v>1</v>
      </c>
      <c r="E5" s="146"/>
      <c r="F5" s="123">
        <f>D5*E5</f>
        <v>0</v>
      </c>
    </row>
    <row r="6" spans="2:6" x14ac:dyDescent="0.25">
      <c r="B6" s="118" t="s">
        <v>135</v>
      </c>
      <c r="C6" s="119"/>
      <c r="D6" s="121"/>
      <c r="E6" s="146"/>
      <c r="F6" s="123"/>
    </row>
    <row r="7" spans="2:6" x14ac:dyDescent="0.25">
      <c r="B7" s="118" t="s">
        <v>137</v>
      </c>
      <c r="C7" s="119" t="s">
        <v>132</v>
      </c>
      <c r="D7" s="121">
        <v>1</v>
      </c>
      <c r="E7" s="146"/>
      <c r="F7" s="123">
        <f>D7*E7</f>
        <v>0</v>
      </c>
    </row>
    <row r="8" spans="2:6" x14ac:dyDescent="0.25">
      <c r="B8" s="118" t="s">
        <v>135</v>
      </c>
      <c r="C8" s="119"/>
      <c r="D8" s="121"/>
      <c r="E8" s="146"/>
      <c r="F8" s="123"/>
    </row>
    <row r="9" spans="2:6" x14ac:dyDescent="0.25">
      <c r="B9" s="118" t="s">
        <v>138</v>
      </c>
      <c r="C9" s="119" t="s">
        <v>132</v>
      </c>
      <c r="D9" s="121">
        <v>1</v>
      </c>
      <c r="E9" s="146"/>
      <c r="F9" s="123">
        <f>D9*E9</f>
        <v>0</v>
      </c>
    </row>
    <row r="10" spans="2:6" x14ac:dyDescent="0.25">
      <c r="B10" s="118" t="s">
        <v>135</v>
      </c>
      <c r="C10" s="119"/>
      <c r="D10" s="121"/>
      <c r="E10" s="146"/>
      <c r="F10" s="123"/>
    </row>
    <row r="11" spans="2:6" x14ac:dyDescent="0.25">
      <c r="B11" s="118" t="s">
        <v>139</v>
      </c>
      <c r="C11" s="119" t="s">
        <v>132</v>
      </c>
      <c r="D11" s="121">
        <v>1</v>
      </c>
      <c r="E11" s="146"/>
      <c r="F11" s="123">
        <f>D11*E11</f>
        <v>0</v>
      </c>
    </row>
    <row r="12" spans="2:6" x14ac:dyDescent="0.25">
      <c r="B12" s="118" t="s">
        <v>135</v>
      </c>
      <c r="C12" s="119"/>
      <c r="D12" s="121"/>
      <c r="E12" s="146"/>
      <c r="F12" s="123"/>
    </row>
    <row r="13" spans="2:6" x14ac:dyDescent="0.25">
      <c r="B13" s="118" t="s">
        <v>140</v>
      </c>
      <c r="C13" s="119" t="s">
        <v>132</v>
      </c>
      <c r="D13" s="121">
        <v>1</v>
      </c>
      <c r="E13" s="146"/>
      <c r="F13" s="123">
        <f>D13*E13</f>
        <v>0</v>
      </c>
    </row>
    <row r="14" spans="2:6" x14ac:dyDescent="0.25">
      <c r="B14" s="118"/>
      <c r="C14" s="119"/>
      <c r="D14" s="121"/>
      <c r="E14" s="146"/>
      <c r="F14" s="123"/>
    </row>
    <row r="15" spans="2:6" x14ac:dyDescent="0.25">
      <c r="B15" s="118" t="s">
        <v>141</v>
      </c>
      <c r="C15" s="119" t="s">
        <v>132</v>
      </c>
      <c r="D15" s="121">
        <v>1</v>
      </c>
      <c r="E15" s="146"/>
      <c r="F15" s="123">
        <f>D15*E15</f>
        <v>0</v>
      </c>
    </row>
    <row r="16" spans="2:6" x14ac:dyDescent="0.25">
      <c r="B16" s="118"/>
      <c r="C16" s="119"/>
      <c r="D16" s="121"/>
      <c r="E16" s="146"/>
      <c r="F16" s="123"/>
    </row>
    <row r="17" spans="2:11" x14ac:dyDescent="0.25">
      <c r="B17" s="118" t="s">
        <v>142</v>
      </c>
      <c r="C17" s="119" t="s">
        <v>132</v>
      </c>
      <c r="D17" s="121">
        <v>1</v>
      </c>
      <c r="E17" s="146"/>
      <c r="F17" s="123">
        <f>D17*E17</f>
        <v>0</v>
      </c>
    </row>
    <row r="18" spans="2:11" x14ac:dyDescent="0.25">
      <c r="B18" s="118" t="s">
        <v>135</v>
      </c>
      <c r="C18" s="119"/>
      <c r="D18" s="121"/>
      <c r="E18" s="146"/>
      <c r="F18" s="123"/>
      <c r="J18" s="124"/>
    </row>
    <row r="19" spans="2:11" x14ac:dyDescent="0.25">
      <c r="B19" s="118" t="s">
        <v>143</v>
      </c>
      <c r="C19" s="119" t="s">
        <v>132</v>
      </c>
      <c r="D19" s="121">
        <v>1</v>
      </c>
      <c r="E19" s="146"/>
      <c r="F19" s="123">
        <f>D19*E19</f>
        <v>0</v>
      </c>
    </row>
    <row r="20" spans="2:11" x14ac:dyDescent="0.25">
      <c r="B20" s="118" t="s">
        <v>135</v>
      </c>
      <c r="C20" s="119"/>
      <c r="D20" s="121"/>
      <c r="E20" s="146"/>
      <c r="F20" s="123"/>
    </row>
    <row r="21" spans="2:11" x14ac:dyDescent="0.25">
      <c r="B21" s="118"/>
      <c r="C21" s="119"/>
      <c r="D21" s="121"/>
      <c r="E21" s="146"/>
      <c r="F21" s="123"/>
      <c r="K21" s="109" t="s">
        <v>35</v>
      </c>
    </row>
    <row r="22" spans="2:11" x14ac:dyDescent="0.25">
      <c r="B22" s="125" t="s">
        <v>144</v>
      </c>
      <c r="C22" s="126"/>
      <c r="D22" s="121"/>
      <c r="E22" s="146"/>
      <c r="F22" s="123"/>
    </row>
    <row r="23" spans="2:11" x14ac:dyDescent="0.25">
      <c r="B23" s="118" t="s">
        <v>145</v>
      </c>
      <c r="C23" s="119"/>
      <c r="D23" s="121">
        <v>9</v>
      </c>
      <c r="E23" s="146"/>
      <c r="F23" s="123">
        <f>D23*E23</f>
        <v>0</v>
      </c>
    </row>
    <row r="24" spans="2:11" x14ac:dyDescent="0.25">
      <c r="B24" s="118"/>
      <c r="C24" s="119"/>
      <c r="D24" s="121"/>
      <c r="E24" s="146"/>
      <c r="F24" s="123"/>
    </row>
    <row r="25" spans="2:11" x14ac:dyDescent="0.25">
      <c r="B25" s="142" t="s">
        <v>148</v>
      </c>
      <c r="C25" s="119" t="s">
        <v>132</v>
      </c>
      <c r="D25" s="121">
        <v>1</v>
      </c>
      <c r="E25" s="146"/>
      <c r="F25" s="123">
        <f>D25*E25</f>
        <v>0</v>
      </c>
    </row>
    <row r="26" spans="2:11" x14ac:dyDescent="0.25">
      <c r="B26" s="118"/>
      <c r="C26" s="119"/>
      <c r="D26" s="120"/>
      <c r="E26" s="122"/>
      <c r="F26" s="123"/>
    </row>
    <row r="27" spans="2:11" ht="12" thickBot="1" x14ac:dyDescent="0.3">
      <c r="B27" s="118"/>
      <c r="C27" s="119"/>
      <c r="D27" s="127"/>
      <c r="E27" s="128"/>
      <c r="F27" s="129"/>
    </row>
    <row r="28" spans="2:11" ht="12.5" thickTop="1" thickBot="1" x14ac:dyDescent="0.3">
      <c r="B28" s="130" t="s">
        <v>146</v>
      </c>
      <c r="C28" s="131"/>
      <c r="D28" s="132"/>
      <c r="E28" s="133"/>
      <c r="F28" s="134">
        <f>SUM(F5:F27)</f>
        <v>0</v>
      </c>
    </row>
    <row r="29" spans="2:11" ht="12.5" thickTop="1" thickBot="1" x14ac:dyDescent="0.3">
      <c r="B29" s="135"/>
      <c r="C29" s="131"/>
      <c r="D29" s="116"/>
      <c r="E29" s="136"/>
      <c r="F29" s="137"/>
    </row>
    <row r="30" spans="2:11" ht="12" thickBot="1" x14ac:dyDescent="0.3">
      <c r="B30" s="138" t="s">
        <v>147</v>
      </c>
      <c r="C30" s="138"/>
      <c r="D30" s="139"/>
      <c r="E30" s="139"/>
      <c r="F30" s="140">
        <f>F28</f>
        <v>0</v>
      </c>
      <c r="I30" s="141"/>
    </row>
    <row r="31" spans="2:11" ht="14" customHeight="1" x14ac:dyDescent="0.25">
      <c r="B31" s="143"/>
      <c r="C31" s="143"/>
      <c r="F31" s="109"/>
    </row>
    <row r="32" spans="2:11" x14ac:dyDescent="0.25">
      <c r="B32" s="143" t="s">
        <v>135</v>
      </c>
      <c r="C32" s="143"/>
    </row>
    <row r="33" spans="2:3" x14ac:dyDescent="0.25">
      <c r="B33" s="143" t="s">
        <v>135</v>
      </c>
      <c r="C33" s="143"/>
    </row>
    <row r="34" spans="2:3" x14ac:dyDescent="0.25">
      <c r="B34" s="143" t="s">
        <v>135</v>
      </c>
      <c r="C34" s="143"/>
    </row>
    <row r="35" spans="2:3" x14ac:dyDescent="0.25">
      <c r="B35" s="143" t="s">
        <v>135</v>
      </c>
      <c r="C35" s="143"/>
    </row>
    <row r="36" spans="2:3" x14ac:dyDescent="0.25">
      <c r="B36" s="143" t="s">
        <v>135</v>
      </c>
      <c r="C36" s="143"/>
    </row>
    <row r="37" spans="2:3" x14ac:dyDescent="0.25">
      <c r="B37" s="143" t="s">
        <v>135</v>
      </c>
      <c r="C37" s="143"/>
    </row>
    <row r="38" spans="2:3" x14ac:dyDescent="0.25">
      <c r="B38" s="143" t="s">
        <v>135</v>
      </c>
      <c r="C38" s="143"/>
    </row>
    <row r="39" spans="2:3" x14ac:dyDescent="0.25">
      <c r="B39" s="143" t="s">
        <v>135</v>
      </c>
      <c r="C39" s="143"/>
    </row>
    <row r="40" spans="2:3" x14ac:dyDescent="0.25">
      <c r="B40" s="143" t="s">
        <v>135</v>
      </c>
      <c r="C40" s="143"/>
    </row>
    <row r="41" spans="2:3" x14ac:dyDescent="0.25">
      <c r="B41" s="143" t="s">
        <v>135</v>
      </c>
      <c r="C41" s="143"/>
    </row>
    <row r="42" spans="2:3" x14ac:dyDescent="0.25">
      <c r="B42" s="143" t="s">
        <v>135</v>
      </c>
      <c r="C42" s="143"/>
    </row>
    <row r="43" spans="2:3" x14ac:dyDescent="0.25">
      <c r="B43" s="143" t="s">
        <v>135</v>
      </c>
      <c r="C43" s="143"/>
    </row>
    <row r="44" spans="2:3" x14ac:dyDescent="0.25">
      <c r="B44" s="143" t="s">
        <v>135</v>
      </c>
      <c r="C44" s="143"/>
    </row>
    <row r="45" spans="2:3" x14ac:dyDescent="0.25">
      <c r="B45" s="143" t="s">
        <v>135</v>
      </c>
      <c r="C45" s="143"/>
    </row>
    <row r="46" spans="2:3" x14ac:dyDescent="0.25">
      <c r="B46" s="143" t="s">
        <v>135</v>
      </c>
      <c r="C46" s="143"/>
    </row>
    <row r="47" spans="2:3" x14ac:dyDescent="0.25">
      <c r="B47" s="143" t="s">
        <v>135</v>
      </c>
      <c r="C47" s="143"/>
    </row>
    <row r="48" spans="2:3" x14ac:dyDescent="0.25">
      <c r="B48" s="143" t="s">
        <v>135</v>
      </c>
      <c r="C48" s="143"/>
    </row>
    <row r="49" spans="2:3" x14ac:dyDescent="0.25">
      <c r="B49" s="143" t="s">
        <v>135</v>
      </c>
      <c r="C49" s="143"/>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4B7B6-9791-45D1-9885-B484EA71B487}">
  <dimension ref="A1:J490"/>
  <sheetViews>
    <sheetView tabSelected="1" zoomScale="115" zoomScaleNormal="115" workbookViewId="0">
      <selection activeCell="C102" sqref="C102"/>
    </sheetView>
  </sheetViews>
  <sheetFormatPr defaultColWidth="9.08984375" defaultRowHeight="14.5" x14ac:dyDescent="0.35"/>
  <cols>
    <col min="1" max="1" width="7" style="149" customWidth="1"/>
    <col min="2" max="2" width="47.453125" style="150" customWidth="1"/>
    <col min="3" max="3" width="9.08984375" style="149"/>
    <col min="4" max="4" width="14.90625" style="150" customWidth="1"/>
    <col min="5" max="5" width="13.453125" style="150" customWidth="1"/>
    <col min="6" max="6" width="16.453125" style="150" customWidth="1"/>
    <col min="7" max="7" width="9.08984375" style="151"/>
    <col min="8" max="8" width="12.54296875" style="152" bestFit="1" customWidth="1"/>
    <col min="9" max="9" width="9.08984375" style="152"/>
    <col min="10" max="16384" width="9.08984375" style="153"/>
  </cols>
  <sheetData>
    <row r="1" spans="1:9" x14ac:dyDescent="0.35">
      <c r="A1" s="147"/>
      <c r="B1" s="148"/>
    </row>
    <row r="2" spans="1:9" s="159" customFormat="1" ht="13.5" customHeight="1" x14ac:dyDescent="0.25">
      <c r="A2" s="154"/>
      <c r="B2" s="155"/>
      <c r="C2" s="155"/>
      <c r="D2" s="155"/>
      <c r="E2" s="156"/>
      <c r="F2" s="157"/>
      <c r="G2" s="158"/>
      <c r="H2" s="158"/>
      <c r="I2" s="158"/>
    </row>
    <row r="3" spans="1:9" s="159" customFormat="1" ht="30" customHeight="1" x14ac:dyDescent="0.25">
      <c r="A3" s="160"/>
      <c r="B3" s="277" t="str">
        <f>'[1]QS Report'!B17</f>
        <v>Kusile Ash Dump Dirty Dam &amp; Raw Water leakade Detection Sumps for a Duration of 9 months.</v>
      </c>
      <c r="C3" s="277"/>
      <c r="D3" s="277"/>
      <c r="E3" s="161"/>
      <c r="F3" s="162"/>
      <c r="G3" s="158"/>
      <c r="H3" s="158"/>
      <c r="I3" s="158"/>
    </row>
    <row r="4" spans="1:9" x14ac:dyDescent="0.35">
      <c r="A4" s="163"/>
      <c r="B4" s="163"/>
      <c r="C4" s="164"/>
      <c r="D4" s="163"/>
      <c r="E4" s="163"/>
      <c r="F4" s="165"/>
    </row>
    <row r="5" spans="1:9" ht="15" thickBot="1" x14ac:dyDescent="0.4">
      <c r="A5" s="166" t="s">
        <v>129</v>
      </c>
      <c r="B5" s="167" t="s">
        <v>44</v>
      </c>
      <c r="C5" s="166" t="s">
        <v>128</v>
      </c>
      <c r="D5" s="166" t="s">
        <v>150</v>
      </c>
      <c r="E5" s="166" t="s">
        <v>151</v>
      </c>
      <c r="F5" s="166" t="s">
        <v>152</v>
      </c>
    </row>
    <row r="6" spans="1:9" ht="15" thickTop="1" x14ac:dyDescent="0.35">
      <c r="A6" s="168"/>
      <c r="B6" s="169"/>
      <c r="C6" s="168"/>
      <c r="D6" s="170"/>
      <c r="E6" s="171"/>
      <c r="F6" s="172"/>
    </row>
    <row r="7" spans="1:9" x14ac:dyDescent="0.35">
      <c r="A7" s="168">
        <v>1</v>
      </c>
      <c r="B7" s="266" t="s">
        <v>153</v>
      </c>
      <c r="C7" s="168"/>
      <c r="D7" s="170"/>
      <c r="E7" s="172"/>
      <c r="F7" s="265">
        <f>F9</f>
        <v>0</v>
      </c>
    </row>
    <row r="8" spans="1:9" x14ac:dyDescent="0.35">
      <c r="A8" s="168"/>
      <c r="B8" s="169"/>
      <c r="C8" s="168"/>
      <c r="D8" s="170"/>
      <c r="E8" s="264"/>
      <c r="F8" s="172"/>
    </row>
    <row r="9" spans="1:9" ht="25" x14ac:dyDescent="0.35">
      <c r="A9" s="168">
        <v>1.1000000000000001</v>
      </c>
      <c r="B9" s="173" t="s">
        <v>154</v>
      </c>
      <c r="C9" s="168" t="s">
        <v>155</v>
      </c>
      <c r="D9" s="170">
        <f>8*3</f>
        <v>24</v>
      </c>
      <c r="E9" s="264"/>
      <c r="F9" s="172">
        <f>D9*E9</f>
        <v>0</v>
      </c>
    </row>
    <row r="10" spans="1:9" x14ac:dyDescent="0.35">
      <c r="A10" s="168"/>
      <c r="B10" s="169"/>
      <c r="C10" s="168"/>
      <c r="D10" s="170"/>
      <c r="E10" s="264"/>
      <c r="F10" s="172"/>
    </row>
    <row r="11" spans="1:9" x14ac:dyDescent="0.35">
      <c r="A11" s="168"/>
      <c r="B11" s="169"/>
      <c r="C11" s="168"/>
      <c r="D11" s="170"/>
      <c r="E11" s="264"/>
      <c r="F11" s="172"/>
    </row>
    <row r="12" spans="1:9" x14ac:dyDescent="0.35">
      <c r="A12" s="168">
        <v>2</v>
      </c>
      <c r="B12" s="169" t="s">
        <v>156</v>
      </c>
      <c r="C12" s="168"/>
      <c r="D12" s="170"/>
      <c r="E12" s="172"/>
      <c r="F12" s="265">
        <f>SUM(F13:F18)</f>
        <v>0</v>
      </c>
    </row>
    <row r="13" spans="1:9" x14ac:dyDescent="0.35">
      <c r="A13" s="168"/>
      <c r="B13" s="169"/>
      <c r="C13" s="168"/>
      <c r="D13" s="170"/>
      <c r="E13" s="264"/>
      <c r="F13" s="172"/>
    </row>
    <row r="14" spans="1:9" ht="52" x14ac:dyDescent="0.35">
      <c r="A14" s="168"/>
      <c r="B14" s="174" t="s">
        <v>157</v>
      </c>
      <c r="C14" s="168"/>
      <c r="D14" s="170"/>
      <c r="E14" s="264"/>
      <c r="F14" s="172"/>
    </row>
    <row r="15" spans="1:9" x14ac:dyDescent="0.35">
      <c r="A15" s="168"/>
      <c r="B15" s="169"/>
      <c r="C15" s="168"/>
      <c r="D15" s="170"/>
      <c r="E15" s="264"/>
      <c r="F15" s="172"/>
    </row>
    <row r="16" spans="1:9" x14ac:dyDescent="0.35">
      <c r="A16" s="168">
        <v>2.1</v>
      </c>
      <c r="B16" s="175" t="s">
        <v>158</v>
      </c>
      <c r="C16" s="168" t="s">
        <v>159</v>
      </c>
      <c r="D16" s="170">
        <f>+[2]Sheet1!$F$30+[2]Sheet1!$F$54</f>
        <v>3241.2</v>
      </c>
      <c r="E16" s="264"/>
      <c r="F16" s="172">
        <f>D16*E16</f>
        <v>0</v>
      </c>
    </row>
    <row r="17" spans="1:6" x14ac:dyDescent="0.35">
      <c r="A17" s="168"/>
      <c r="B17" s="175" t="s">
        <v>160</v>
      </c>
      <c r="C17" s="168" t="s">
        <v>159</v>
      </c>
      <c r="D17" s="170">
        <v>1436</v>
      </c>
      <c r="E17" s="264"/>
      <c r="F17" s="172">
        <f>D17*E17</f>
        <v>0</v>
      </c>
    </row>
    <row r="18" spans="1:6" x14ac:dyDescent="0.35">
      <c r="A18" s="168"/>
      <c r="B18" s="173" t="s">
        <v>161</v>
      </c>
      <c r="C18" s="168" t="s">
        <v>159</v>
      </c>
      <c r="D18" s="170">
        <v>5860</v>
      </c>
      <c r="E18" s="264"/>
      <c r="F18" s="172">
        <f>D18*E18</f>
        <v>0</v>
      </c>
    </row>
    <row r="19" spans="1:6" x14ac:dyDescent="0.35">
      <c r="A19" s="168"/>
      <c r="B19" s="173"/>
      <c r="C19" s="168"/>
      <c r="D19" s="170"/>
      <c r="E19" s="264"/>
      <c r="F19" s="172"/>
    </row>
    <row r="20" spans="1:6" x14ac:dyDescent="0.35">
      <c r="A20" s="168"/>
      <c r="B20" s="173"/>
      <c r="C20" s="168"/>
      <c r="D20" s="170"/>
      <c r="E20" s="264"/>
      <c r="F20" s="172"/>
    </row>
    <row r="21" spans="1:6" x14ac:dyDescent="0.35">
      <c r="A21" s="168">
        <v>3</v>
      </c>
      <c r="B21" s="169" t="s">
        <v>162</v>
      </c>
      <c r="C21" s="168"/>
      <c r="D21" s="170"/>
      <c r="E21" s="172"/>
      <c r="F21" s="265">
        <f>F23</f>
        <v>0</v>
      </c>
    </row>
    <row r="22" spans="1:6" x14ac:dyDescent="0.35">
      <c r="A22" s="168"/>
      <c r="B22" s="173"/>
      <c r="C22" s="168"/>
      <c r="D22" s="170"/>
      <c r="E22" s="264"/>
      <c r="F22" s="172"/>
    </row>
    <row r="23" spans="1:6" x14ac:dyDescent="0.35">
      <c r="A23" s="168">
        <v>3.1</v>
      </c>
      <c r="B23" s="173" t="s">
        <v>163</v>
      </c>
      <c r="C23" s="168" t="s">
        <v>159</v>
      </c>
      <c r="D23" s="170">
        <v>59</v>
      </c>
      <c r="E23" s="264"/>
      <c r="F23" s="172">
        <f>D23*E23</f>
        <v>0</v>
      </c>
    </row>
    <row r="24" spans="1:6" x14ac:dyDescent="0.35">
      <c r="A24" s="168"/>
      <c r="B24" s="173"/>
      <c r="C24" s="168"/>
      <c r="D24" s="170"/>
      <c r="E24" s="264"/>
      <c r="F24" s="172"/>
    </row>
    <row r="25" spans="1:6" x14ac:dyDescent="0.35">
      <c r="A25" s="168">
        <v>4</v>
      </c>
      <c r="B25" s="169" t="s">
        <v>164</v>
      </c>
      <c r="C25" s="168"/>
      <c r="D25" s="170"/>
      <c r="E25" s="172"/>
      <c r="F25" s="265">
        <f>F27</f>
        <v>0</v>
      </c>
    </row>
    <row r="26" spans="1:6" x14ac:dyDescent="0.35">
      <c r="A26" s="168"/>
      <c r="B26" s="173"/>
      <c r="C26" s="168"/>
      <c r="D26" s="170"/>
      <c r="E26" s="264"/>
      <c r="F26" s="172"/>
    </row>
    <row r="27" spans="1:6" x14ac:dyDescent="0.35">
      <c r="A27" s="168">
        <v>4.0999999999999996</v>
      </c>
      <c r="B27" s="173" t="s">
        <v>165</v>
      </c>
      <c r="C27" s="168" t="s">
        <v>166</v>
      </c>
      <c r="D27" s="170">
        <v>2.5</v>
      </c>
      <c r="E27" s="264"/>
      <c r="F27" s="172">
        <f>D27*E27</f>
        <v>0</v>
      </c>
    </row>
    <row r="28" spans="1:6" x14ac:dyDescent="0.35">
      <c r="A28" s="168"/>
      <c r="B28" s="169"/>
      <c r="C28" s="168"/>
      <c r="D28" s="170"/>
      <c r="E28" s="264"/>
      <c r="F28" s="172"/>
    </row>
    <row r="29" spans="1:6" x14ac:dyDescent="0.35">
      <c r="A29" s="168">
        <v>5</v>
      </c>
      <c r="B29" s="169" t="s">
        <v>167</v>
      </c>
      <c r="C29" s="168"/>
      <c r="D29" s="170"/>
      <c r="E29" s="172"/>
      <c r="F29" s="265">
        <f>F35</f>
        <v>0</v>
      </c>
    </row>
    <row r="30" spans="1:6" x14ac:dyDescent="0.35">
      <c r="A30" s="168"/>
      <c r="B30" s="176"/>
      <c r="C30" s="168"/>
      <c r="D30" s="170"/>
      <c r="E30" s="264"/>
      <c r="F30" s="172"/>
    </row>
    <row r="31" spans="1:6" x14ac:dyDescent="0.35">
      <c r="A31" s="168"/>
      <c r="B31" s="169" t="s">
        <v>168</v>
      </c>
      <c r="C31" s="168"/>
      <c r="D31" s="170"/>
      <c r="E31" s="264"/>
      <c r="F31" s="172"/>
    </row>
    <row r="32" spans="1:6" x14ac:dyDescent="0.35">
      <c r="A32" s="168"/>
      <c r="B32" s="169"/>
      <c r="C32" s="168"/>
      <c r="D32" s="170"/>
      <c r="E32" s="264"/>
      <c r="F32" s="172"/>
    </row>
    <row r="33" spans="1:6" ht="52" x14ac:dyDescent="0.35">
      <c r="A33" s="177"/>
      <c r="B33" s="178" t="s">
        <v>169</v>
      </c>
      <c r="C33" s="168"/>
      <c r="D33" s="179"/>
      <c r="E33" s="264"/>
      <c r="F33" s="180"/>
    </row>
    <row r="34" spans="1:6" x14ac:dyDescent="0.35">
      <c r="A34" s="177"/>
      <c r="B34" s="178"/>
      <c r="C34" s="168"/>
      <c r="D34" s="179"/>
      <c r="E34" s="264"/>
      <c r="F34" s="180"/>
    </row>
    <row r="35" spans="1:6" x14ac:dyDescent="0.35">
      <c r="A35" s="168">
        <v>5.0999999999999996</v>
      </c>
      <c r="B35" s="181" t="s">
        <v>170</v>
      </c>
      <c r="C35" s="168" t="s">
        <v>171</v>
      </c>
      <c r="D35" s="179">
        <f>+[2]Sheet1!$C$9+[2]Sheet1!$C$27+[2]Sheet1!$C$28+[2]Sheet1!$C$29+[2]Sheet1!$C$30+[2]Sheet1!$C$44+[2]Sheet1!$C$53+[2]Sheet1!$C$54</f>
        <v>3072.8999999999996</v>
      </c>
      <c r="E35" s="264"/>
      <c r="F35" s="172">
        <f>D35*E35</f>
        <v>0</v>
      </c>
    </row>
    <row r="36" spans="1:6" x14ac:dyDescent="0.35">
      <c r="A36" s="168"/>
      <c r="B36" s="182"/>
      <c r="C36" s="168"/>
      <c r="D36" s="179"/>
      <c r="E36" s="264"/>
      <c r="F36" s="172"/>
    </row>
    <row r="37" spans="1:6" x14ac:dyDescent="0.35">
      <c r="A37" s="168"/>
      <c r="B37" s="173"/>
      <c r="C37" s="168"/>
      <c r="D37" s="179"/>
      <c r="E37" s="264"/>
      <c r="F37" s="172"/>
    </row>
    <row r="38" spans="1:6" ht="15" thickBot="1" x14ac:dyDescent="0.4">
      <c r="A38" s="168"/>
      <c r="B38" s="183"/>
      <c r="C38" s="168"/>
      <c r="D38" s="179"/>
      <c r="E38" s="264"/>
      <c r="F38" s="172"/>
    </row>
    <row r="39" spans="1:6" x14ac:dyDescent="0.35">
      <c r="A39" s="168">
        <v>6</v>
      </c>
      <c r="B39" s="176" t="s">
        <v>172</v>
      </c>
      <c r="C39" s="168"/>
      <c r="D39" s="179"/>
      <c r="E39" s="172"/>
      <c r="F39" s="172">
        <f>SUM(F40:F47)</f>
        <v>0</v>
      </c>
    </row>
    <row r="40" spans="1:6" ht="37.5" x14ac:dyDescent="0.35">
      <c r="A40" s="168"/>
      <c r="B40" s="184" t="s">
        <v>173</v>
      </c>
      <c r="C40" s="168"/>
      <c r="D40" s="179"/>
      <c r="E40" s="264"/>
      <c r="F40" s="172"/>
    </row>
    <row r="41" spans="1:6" x14ac:dyDescent="0.35">
      <c r="A41" s="168"/>
      <c r="B41" s="175"/>
      <c r="C41" s="168"/>
      <c r="D41" s="179"/>
      <c r="E41" s="264"/>
      <c r="F41" s="172"/>
    </row>
    <row r="42" spans="1:6" x14ac:dyDescent="0.35">
      <c r="A42" s="168"/>
      <c r="B42" s="175"/>
      <c r="C42" s="168"/>
      <c r="D42" s="179"/>
      <c r="E42" s="264"/>
      <c r="F42" s="172"/>
    </row>
    <row r="43" spans="1:6" x14ac:dyDescent="0.35">
      <c r="A43" s="168">
        <v>6.1</v>
      </c>
      <c r="B43" s="175" t="s">
        <v>174</v>
      </c>
      <c r="C43" s="168" t="s">
        <v>171</v>
      </c>
      <c r="D43" s="179">
        <v>22</v>
      </c>
      <c r="E43" s="264"/>
      <c r="F43" s="185">
        <f>ROUND(D43*E43,2)</f>
        <v>0</v>
      </c>
    </row>
    <row r="44" spans="1:6" x14ac:dyDescent="0.35">
      <c r="A44" s="168"/>
      <c r="B44" s="175"/>
      <c r="C44" s="168"/>
      <c r="D44" s="179"/>
      <c r="E44" s="264"/>
      <c r="F44" s="172"/>
    </row>
    <row r="45" spans="1:6" x14ac:dyDescent="0.35">
      <c r="A45" s="168">
        <v>6.2</v>
      </c>
      <c r="B45" s="175" t="s">
        <v>175</v>
      </c>
      <c r="C45" s="168" t="s">
        <v>43</v>
      </c>
      <c r="D45" s="179">
        <v>9</v>
      </c>
      <c r="E45" s="264"/>
      <c r="F45" s="185">
        <f>ROUND(D45*E45,2)</f>
        <v>0</v>
      </c>
    </row>
    <row r="46" spans="1:6" x14ac:dyDescent="0.35">
      <c r="A46" s="186"/>
      <c r="B46" s="187"/>
      <c r="C46" s="186"/>
      <c r="D46" s="188"/>
      <c r="E46" s="264"/>
      <c r="F46" s="180"/>
    </row>
    <row r="47" spans="1:6" x14ac:dyDescent="0.35">
      <c r="A47" s="186">
        <v>6.3</v>
      </c>
      <c r="B47" s="173" t="s">
        <v>176</v>
      </c>
      <c r="C47" s="186" t="s">
        <v>43</v>
      </c>
      <c r="D47" s="188">
        <v>2</v>
      </c>
      <c r="E47" s="264"/>
      <c r="F47" s="185">
        <f>ROUND(D47*E47,2)</f>
        <v>0</v>
      </c>
    </row>
    <row r="48" spans="1:6" x14ac:dyDescent="0.35">
      <c r="A48" s="186"/>
      <c r="B48" s="189"/>
      <c r="C48" s="186"/>
      <c r="D48" s="188"/>
      <c r="E48" s="264"/>
      <c r="F48" s="185"/>
    </row>
    <row r="49" spans="1:6" x14ac:dyDescent="0.35">
      <c r="A49" s="168"/>
      <c r="C49" s="186"/>
      <c r="D49" s="188"/>
      <c r="E49" s="264"/>
      <c r="F49" s="185"/>
    </row>
    <row r="50" spans="1:6" x14ac:dyDescent="0.35">
      <c r="A50" s="168">
        <v>7</v>
      </c>
      <c r="B50" s="176" t="s">
        <v>177</v>
      </c>
      <c r="C50" s="168"/>
      <c r="D50" s="170"/>
      <c r="E50" s="172"/>
      <c r="F50" s="172">
        <f>SUM(F52:F66)</f>
        <v>0</v>
      </c>
    </row>
    <row r="51" spans="1:6" x14ac:dyDescent="0.35">
      <c r="A51" s="168"/>
      <c r="B51" s="169"/>
      <c r="C51" s="168"/>
      <c r="D51" s="170"/>
      <c r="E51" s="264"/>
      <c r="F51" s="172"/>
    </row>
    <row r="52" spans="1:6" x14ac:dyDescent="0.35">
      <c r="A52" s="168"/>
      <c r="B52" s="175"/>
      <c r="C52" s="168"/>
      <c r="D52" s="170"/>
      <c r="E52" s="264"/>
      <c r="F52" s="172"/>
    </row>
    <row r="53" spans="1:6" x14ac:dyDescent="0.35">
      <c r="A53" s="168"/>
      <c r="B53" s="190" t="s">
        <v>178</v>
      </c>
      <c r="C53" s="168"/>
      <c r="D53" s="170"/>
      <c r="E53" s="264"/>
      <c r="F53" s="172"/>
    </row>
    <row r="54" spans="1:6" x14ac:dyDescent="0.35">
      <c r="A54" s="168"/>
      <c r="B54" s="175"/>
      <c r="C54" s="168"/>
      <c r="D54" s="170"/>
      <c r="E54" s="264"/>
      <c r="F54" s="172"/>
    </row>
    <row r="55" spans="1:6" x14ac:dyDescent="0.35">
      <c r="A55" s="168"/>
      <c r="B55" s="175" t="s">
        <v>179</v>
      </c>
      <c r="C55" s="168"/>
      <c r="D55" s="170"/>
      <c r="E55" s="264"/>
      <c r="F55" s="172"/>
    </row>
    <row r="56" spans="1:6" x14ac:dyDescent="0.35">
      <c r="A56" s="168"/>
      <c r="B56" s="175" t="s">
        <v>180</v>
      </c>
      <c r="C56" s="168"/>
      <c r="D56" s="170"/>
      <c r="E56" s="264"/>
      <c r="F56" s="172"/>
    </row>
    <row r="57" spans="1:6" x14ac:dyDescent="0.35">
      <c r="A57" s="168"/>
      <c r="B57" s="175"/>
      <c r="C57" s="168"/>
      <c r="D57" s="170"/>
      <c r="E57" s="264"/>
      <c r="F57" s="172"/>
    </row>
    <row r="58" spans="1:6" x14ac:dyDescent="0.35">
      <c r="A58" s="168"/>
      <c r="B58" s="175" t="s">
        <v>181</v>
      </c>
      <c r="C58" s="168"/>
      <c r="D58" s="170"/>
      <c r="E58" s="264"/>
      <c r="F58" s="172"/>
    </row>
    <row r="59" spans="1:6" x14ac:dyDescent="0.35">
      <c r="A59" s="168"/>
      <c r="B59" s="175" t="s">
        <v>182</v>
      </c>
      <c r="C59" s="168"/>
      <c r="D59" s="170"/>
      <c r="E59" s="264"/>
      <c r="F59" s="172"/>
    </row>
    <row r="60" spans="1:6" x14ac:dyDescent="0.35">
      <c r="A60" s="168"/>
      <c r="B60" s="175" t="s">
        <v>183</v>
      </c>
      <c r="C60" s="168"/>
      <c r="D60" s="170"/>
      <c r="E60" s="264"/>
      <c r="F60" s="172"/>
    </row>
    <row r="61" spans="1:6" x14ac:dyDescent="0.35">
      <c r="A61" s="168"/>
      <c r="B61" s="175"/>
      <c r="C61" s="168"/>
      <c r="D61" s="170"/>
      <c r="E61" s="264"/>
      <c r="F61" s="172"/>
    </row>
    <row r="62" spans="1:6" x14ac:dyDescent="0.35">
      <c r="A62" s="168">
        <v>7.1</v>
      </c>
      <c r="B62" s="175" t="s">
        <v>184</v>
      </c>
      <c r="C62" s="168"/>
      <c r="D62" s="170"/>
      <c r="E62" s="264"/>
      <c r="F62" s="172"/>
    </row>
    <row r="63" spans="1:6" x14ac:dyDescent="0.35">
      <c r="A63" s="168"/>
      <c r="B63" s="175"/>
      <c r="C63" s="168"/>
      <c r="D63" s="170"/>
      <c r="E63" s="264"/>
      <c r="F63" s="172"/>
    </row>
    <row r="64" spans="1:6" x14ac:dyDescent="0.35">
      <c r="A64" s="168">
        <v>7.2</v>
      </c>
      <c r="B64" s="175" t="s">
        <v>185</v>
      </c>
      <c r="C64" s="168" t="s">
        <v>155</v>
      </c>
      <c r="D64" s="170">
        <f>(4*0.7)*6</f>
        <v>16.799999999999997</v>
      </c>
      <c r="E64" s="264"/>
      <c r="F64" s="172">
        <f>D64*E64</f>
        <v>0</v>
      </c>
    </row>
    <row r="65" spans="1:10" x14ac:dyDescent="0.35">
      <c r="A65" s="168"/>
      <c r="B65" s="175"/>
      <c r="C65" s="168"/>
      <c r="D65" s="170"/>
      <c r="E65" s="264"/>
      <c r="F65" s="172"/>
    </row>
    <row r="66" spans="1:10" x14ac:dyDescent="0.35">
      <c r="A66" s="168">
        <v>7.3</v>
      </c>
      <c r="B66" s="175" t="s">
        <v>186</v>
      </c>
      <c r="C66" s="168" t="s">
        <v>155</v>
      </c>
      <c r="D66" s="170">
        <f>(4*1.5)*6</f>
        <v>36</v>
      </c>
      <c r="E66" s="264"/>
      <c r="F66" s="172">
        <f>D66*E66</f>
        <v>0</v>
      </c>
    </row>
    <row r="67" spans="1:10" x14ac:dyDescent="0.35">
      <c r="A67" s="168"/>
      <c r="B67" s="175"/>
      <c r="C67" s="168"/>
      <c r="D67" s="170"/>
      <c r="E67" s="264"/>
      <c r="F67" s="172"/>
    </row>
    <row r="68" spans="1:10" x14ac:dyDescent="0.35">
      <c r="A68" s="168">
        <v>8</v>
      </c>
      <c r="B68" s="169" t="s">
        <v>187</v>
      </c>
      <c r="C68" s="168"/>
      <c r="D68" s="170"/>
      <c r="E68" s="172"/>
      <c r="F68" s="265">
        <f>SUM(F70:F75)</f>
        <v>0</v>
      </c>
    </row>
    <row r="69" spans="1:10" x14ac:dyDescent="0.35">
      <c r="A69" s="168"/>
      <c r="B69" s="169"/>
      <c r="C69" s="168"/>
      <c r="D69" s="170"/>
      <c r="E69" s="264"/>
      <c r="F69" s="172"/>
    </row>
    <row r="70" spans="1:10" x14ac:dyDescent="0.35">
      <c r="A70" s="168"/>
      <c r="B70" s="173"/>
      <c r="C70" s="168"/>
      <c r="D70" s="179"/>
      <c r="E70" s="264"/>
      <c r="F70" s="180"/>
    </row>
    <row r="71" spans="1:10" ht="65" x14ac:dyDescent="0.35">
      <c r="A71" s="186"/>
      <c r="B71" s="178" t="s">
        <v>188</v>
      </c>
      <c r="C71" s="186"/>
      <c r="D71" s="179"/>
      <c r="E71" s="264"/>
      <c r="F71" s="180"/>
    </row>
    <row r="72" spans="1:10" x14ac:dyDescent="0.35">
      <c r="A72" s="186"/>
      <c r="B72" s="178"/>
      <c r="C72" s="186"/>
      <c r="D72" s="179"/>
      <c r="E72" s="264"/>
      <c r="F72" s="180"/>
    </row>
    <row r="73" spans="1:10" x14ac:dyDescent="0.35">
      <c r="A73" s="186"/>
      <c r="B73" s="191" t="s">
        <v>189</v>
      </c>
      <c r="C73" s="168" t="s">
        <v>190</v>
      </c>
      <c r="D73" s="179">
        <v>6</v>
      </c>
      <c r="E73" s="264"/>
      <c r="F73" s="185">
        <f>ROUND(D73*E73,2)</f>
        <v>0</v>
      </c>
      <c r="J73" s="192" t="s">
        <v>35</v>
      </c>
    </row>
    <row r="74" spans="1:10" x14ac:dyDescent="0.35">
      <c r="A74" s="168">
        <v>8.1</v>
      </c>
      <c r="B74" s="178"/>
      <c r="C74" s="168"/>
      <c r="D74" s="179"/>
      <c r="E74" s="264"/>
      <c r="F74" s="185"/>
    </row>
    <row r="75" spans="1:10" x14ac:dyDescent="0.35">
      <c r="A75" s="168"/>
      <c r="B75" s="173" t="s">
        <v>191</v>
      </c>
      <c r="C75" s="168" t="s">
        <v>171</v>
      </c>
      <c r="D75" s="179">
        <v>3</v>
      </c>
      <c r="E75" s="264"/>
      <c r="F75" s="185">
        <f>ROUND(D75*E75,2)</f>
        <v>0</v>
      </c>
    </row>
    <row r="76" spans="1:10" x14ac:dyDescent="0.35">
      <c r="A76" s="168"/>
      <c r="E76" s="264"/>
      <c r="F76" s="185"/>
    </row>
    <row r="77" spans="1:10" x14ac:dyDescent="0.35">
      <c r="A77" s="168"/>
      <c r="B77" s="173"/>
      <c r="C77" s="168"/>
      <c r="D77" s="188"/>
      <c r="E77" s="264"/>
      <c r="F77" s="172"/>
    </row>
    <row r="78" spans="1:10" x14ac:dyDescent="0.35">
      <c r="A78" s="168">
        <v>9</v>
      </c>
      <c r="B78" s="176" t="s">
        <v>192</v>
      </c>
      <c r="C78" s="168"/>
      <c r="D78" s="188"/>
      <c r="E78" s="172"/>
      <c r="F78" s="265">
        <f>SUM(F79:F86)</f>
        <v>0</v>
      </c>
    </row>
    <row r="79" spans="1:10" x14ac:dyDescent="0.35">
      <c r="A79" s="168"/>
      <c r="B79" s="175"/>
      <c r="C79" s="168"/>
      <c r="D79" s="170"/>
      <c r="E79" s="264"/>
      <c r="F79" s="172"/>
    </row>
    <row r="80" spans="1:10" x14ac:dyDescent="0.35">
      <c r="A80" s="168"/>
      <c r="B80" s="175"/>
      <c r="C80" s="168"/>
      <c r="D80" s="170"/>
      <c r="E80" s="264"/>
      <c r="F80" s="172"/>
    </row>
    <row r="81" spans="1:7" x14ac:dyDescent="0.35">
      <c r="A81" s="168">
        <v>9.1</v>
      </c>
      <c r="B81" s="175" t="s">
        <v>193</v>
      </c>
      <c r="C81" s="168" t="s">
        <v>43</v>
      </c>
      <c r="D81" s="170">
        <v>4</v>
      </c>
      <c r="E81" s="264"/>
      <c r="F81" s="185">
        <f>ROUND(D81*E81,2)</f>
        <v>0</v>
      </c>
    </row>
    <row r="82" spans="1:7" x14ac:dyDescent="0.35">
      <c r="A82" s="168"/>
      <c r="B82" s="175"/>
      <c r="C82" s="168"/>
      <c r="D82" s="170"/>
      <c r="E82" s="264"/>
      <c r="F82" s="172"/>
    </row>
    <row r="83" spans="1:7" x14ac:dyDescent="0.35">
      <c r="A83" s="168">
        <v>9.1999999999999993</v>
      </c>
      <c r="B83" t="s">
        <v>194</v>
      </c>
      <c r="C83" s="168" t="s">
        <v>43</v>
      </c>
      <c r="D83" s="170">
        <v>4</v>
      </c>
      <c r="E83" s="264"/>
      <c r="F83" s="185">
        <f>ROUND(D83*E83,2)</f>
        <v>0</v>
      </c>
    </row>
    <row r="84" spans="1:7" x14ac:dyDescent="0.35">
      <c r="A84" s="168"/>
      <c r="B84"/>
      <c r="C84" s="168"/>
      <c r="D84" s="170"/>
      <c r="E84" s="264"/>
      <c r="F84" s="185"/>
    </row>
    <row r="85" spans="1:7" x14ac:dyDescent="0.35">
      <c r="A85" s="168">
        <v>9.3000000000000007</v>
      </c>
      <c r="B85" t="s">
        <v>195</v>
      </c>
      <c r="C85" s="168" t="s">
        <v>43</v>
      </c>
      <c r="D85" s="170">
        <v>2</v>
      </c>
      <c r="E85" s="264"/>
      <c r="F85" s="185">
        <f>ROUND(D85*E85,2)</f>
        <v>0</v>
      </c>
    </row>
    <row r="86" spans="1:7" x14ac:dyDescent="0.35">
      <c r="A86" s="168"/>
      <c r="B86"/>
      <c r="C86" s="168"/>
      <c r="D86" s="170"/>
      <c r="E86" s="264"/>
      <c r="F86" s="185"/>
    </row>
    <row r="87" spans="1:7" ht="15" thickBot="1" x14ac:dyDescent="0.4">
      <c r="A87" s="168"/>
      <c r="B87" s="175"/>
      <c r="C87" s="168"/>
      <c r="D87" s="170"/>
      <c r="E87" s="264"/>
      <c r="F87" s="172"/>
    </row>
    <row r="88" spans="1:7" ht="15.5" thickTop="1" thickBot="1" x14ac:dyDescent="0.4">
      <c r="A88" s="193"/>
      <c r="B88" s="194" t="s">
        <v>196</v>
      </c>
      <c r="C88" s="195"/>
      <c r="D88" s="196"/>
      <c r="E88" s="197"/>
      <c r="F88" s="197">
        <f>+F12+F21+F25+F29+F39+F50+F68+F78+F7</f>
        <v>0</v>
      </c>
      <c r="G88" s="152"/>
    </row>
    <row r="89" spans="1:7" ht="15" thickTop="1" x14ac:dyDescent="0.35"/>
    <row r="91" spans="1:7" x14ac:dyDescent="0.35">
      <c r="A91" s="198"/>
      <c r="B91" s="198"/>
      <c r="C91" s="199"/>
      <c r="D91" s="198"/>
      <c r="E91" s="198"/>
      <c r="F91" s="198"/>
    </row>
    <row r="92" spans="1:7" x14ac:dyDescent="0.35">
      <c r="A92" s="198"/>
      <c r="B92" s="198"/>
      <c r="C92" s="199"/>
      <c r="D92" s="198"/>
      <c r="E92" s="198"/>
      <c r="F92" s="198"/>
    </row>
    <row r="93" spans="1:7" x14ac:dyDescent="0.35">
      <c r="A93" s="200"/>
      <c r="B93" s="200"/>
      <c r="C93" s="201"/>
      <c r="D93" s="200"/>
      <c r="E93" s="200"/>
      <c r="F93" s="200"/>
    </row>
    <row r="94" spans="1:7" x14ac:dyDescent="0.35">
      <c r="A94" s="202"/>
      <c r="B94" s="199"/>
      <c r="C94" s="202"/>
      <c r="D94" s="203"/>
      <c r="E94" s="204"/>
      <c r="F94" s="204"/>
    </row>
    <row r="95" spans="1:7" x14ac:dyDescent="0.35">
      <c r="A95" s="204"/>
      <c r="B95" s="204"/>
      <c r="C95" s="205"/>
      <c r="D95" s="203"/>
      <c r="E95" s="203"/>
      <c r="F95" s="203"/>
    </row>
    <row r="96" spans="1:7" x14ac:dyDescent="0.35">
      <c r="A96" s="206"/>
      <c r="B96" s="198"/>
      <c r="C96" s="207"/>
      <c r="D96" s="208"/>
      <c r="E96" s="209"/>
      <c r="F96" s="210"/>
    </row>
    <row r="97" spans="1:6" x14ac:dyDescent="0.35">
      <c r="A97" s="206"/>
      <c r="B97" s="211"/>
      <c r="C97" s="207"/>
      <c r="D97" s="208"/>
      <c r="E97" s="209"/>
      <c r="F97" s="210"/>
    </row>
    <row r="98" spans="1:6" x14ac:dyDescent="0.35">
      <c r="A98" s="206"/>
      <c r="B98" s="211"/>
      <c r="C98" s="207"/>
      <c r="D98" s="208"/>
      <c r="E98" s="209"/>
      <c r="F98" s="210"/>
    </row>
    <row r="99" spans="1:6" x14ac:dyDescent="0.35">
      <c r="A99" s="202"/>
      <c r="B99" s="198"/>
      <c r="C99" s="212"/>
      <c r="D99" s="208"/>
      <c r="E99" s="209"/>
      <c r="F99" s="210"/>
    </row>
    <row r="100" spans="1:6" x14ac:dyDescent="0.35">
      <c r="A100" s="202"/>
      <c r="B100" s="211"/>
      <c r="C100" s="207"/>
      <c r="D100" s="208"/>
      <c r="E100" s="209"/>
      <c r="F100" s="210"/>
    </row>
    <row r="101" spans="1:6" x14ac:dyDescent="0.35">
      <c r="A101" s="202"/>
      <c r="B101" s="213"/>
      <c r="C101" s="202"/>
      <c r="D101" s="214"/>
      <c r="E101" s="215"/>
      <c r="F101" s="210"/>
    </row>
    <row r="102" spans="1:6" x14ac:dyDescent="0.35">
      <c r="A102" s="202"/>
      <c r="B102" s="216"/>
      <c r="C102" s="202"/>
      <c r="D102" s="214"/>
      <c r="E102" s="215"/>
      <c r="F102" s="210"/>
    </row>
    <row r="103" spans="1:6" x14ac:dyDescent="0.35">
      <c r="A103" s="202"/>
      <c r="B103" s="213"/>
      <c r="C103" s="199"/>
      <c r="D103" s="214"/>
      <c r="E103" s="215"/>
      <c r="F103" s="210"/>
    </row>
    <row r="104" spans="1:6" x14ac:dyDescent="0.35">
      <c r="A104" s="202"/>
      <c r="B104" s="213"/>
      <c r="C104" s="202"/>
      <c r="D104" s="214"/>
      <c r="E104" s="215"/>
      <c r="F104" s="210"/>
    </row>
    <row r="105" spans="1:6" x14ac:dyDescent="0.35">
      <c r="A105" s="202"/>
      <c r="B105" s="217"/>
      <c r="C105" s="202"/>
      <c r="D105" s="214"/>
      <c r="E105" s="215"/>
      <c r="F105" s="210"/>
    </row>
    <row r="106" spans="1:6" x14ac:dyDescent="0.35">
      <c r="A106" s="202"/>
      <c r="B106" s="213"/>
      <c r="C106" s="202"/>
      <c r="D106" s="214"/>
      <c r="E106" s="215"/>
      <c r="F106" s="210"/>
    </row>
    <row r="107" spans="1:6" x14ac:dyDescent="0.35">
      <c r="A107" s="202"/>
      <c r="B107" s="213"/>
      <c r="C107" s="202"/>
      <c r="D107" s="214"/>
      <c r="E107" s="215"/>
      <c r="F107" s="210"/>
    </row>
    <row r="108" spans="1:6" x14ac:dyDescent="0.35">
      <c r="A108" s="202"/>
      <c r="B108" s="213"/>
      <c r="C108" s="202"/>
      <c r="D108" s="214"/>
      <c r="E108" s="215"/>
      <c r="F108" s="210"/>
    </row>
    <row r="109" spans="1:6" x14ac:dyDescent="0.35">
      <c r="A109" s="202"/>
      <c r="B109" s="213"/>
      <c r="C109" s="202"/>
      <c r="D109" s="214"/>
      <c r="E109" s="215"/>
      <c r="F109" s="210"/>
    </row>
    <row r="110" spans="1:6" x14ac:dyDescent="0.35">
      <c r="A110" s="202"/>
      <c r="B110" s="213"/>
      <c r="C110" s="202"/>
      <c r="D110" s="214"/>
      <c r="E110" s="215"/>
      <c r="F110" s="210"/>
    </row>
    <row r="111" spans="1:6" x14ac:dyDescent="0.35">
      <c r="A111" s="202"/>
      <c r="B111" s="213"/>
      <c r="C111" s="202"/>
      <c r="D111" s="214"/>
      <c r="E111" s="215"/>
      <c r="F111" s="210"/>
    </row>
    <row r="112" spans="1:6" x14ac:dyDescent="0.35">
      <c r="A112" s="202"/>
      <c r="B112" s="216"/>
      <c r="C112" s="202"/>
      <c r="D112" s="214"/>
      <c r="E112" s="215"/>
      <c r="F112" s="210"/>
    </row>
    <row r="113" spans="1:6" x14ac:dyDescent="0.35">
      <c r="A113" s="202"/>
      <c r="B113" s="213"/>
      <c r="C113" s="202"/>
      <c r="D113" s="214"/>
      <c r="E113" s="215"/>
      <c r="F113" s="210"/>
    </row>
    <row r="114" spans="1:6" x14ac:dyDescent="0.35">
      <c r="A114" s="202"/>
      <c r="B114" s="213"/>
      <c r="C114" s="202"/>
      <c r="D114" s="214"/>
      <c r="E114" s="215"/>
      <c r="F114" s="210"/>
    </row>
    <row r="115" spans="1:6" x14ac:dyDescent="0.35">
      <c r="A115" s="202"/>
      <c r="B115" s="213"/>
      <c r="C115" s="202"/>
      <c r="D115" s="214"/>
      <c r="E115" s="215"/>
      <c r="F115" s="210"/>
    </row>
    <row r="116" spans="1:6" x14ac:dyDescent="0.35">
      <c r="A116" s="202"/>
      <c r="B116" s="213"/>
      <c r="C116" s="202"/>
      <c r="D116" s="214"/>
      <c r="E116" s="215"/>
      <c r="F116" s="210"/>
    </row>
    <row r="117" spans="1:6" x14ac:dyDescent="0.35">
      <c r="A117" s="202"/>
      <c r="B117" s="213"/>
      <c r="C117" s="202"/>
      <c r="D117" s="214"/>
      <c r="E117" s="215"/>
      <c r="F117" s="210"/>
    </row>
    <row r="118" spans="1:6" x14ac:dyDescent="0.35">
      <c r="A118" s="202"/>
      <c r="B118" s="213"/>
      <c r="C118" s="202"/>
      <c r="D118" s="214"/>
      <c r="E118" s="215"/>
      <c r="F118" s="210"/>
    </row>
    <row r="119" spans="1:6" x14ac:dyDescent="0.35">
      <c r="A119" s="202"/>
      <c r="B119" s="213"/>
      <c r="C119" s="202"/>
      <c r="D119" s="214"/>
      <c r="E119" s="215"/>
      <c r="F119" s="210"/>
    </row>
    <row r="120" spans="1:6" x14ac:dyDescent="0.35">
      <c r="A120" s="202"/>
      <c r="B120" s="213"/>
      <c r="C120" s="202"/>
      <c r="D120" s="214"/>
      <c r="E120" s="215"/>
      <c r="F120" s="210"/>
    </row>
    <row r="121" spans="1:6" x14ac:dyDescent="0.35">
      <c r="A121" s="202"/>
      <c r="B121" s="213"/>
      <c r="C121" s="202"/>
      <c r="D121" s="214"/>
      <c r="E121" s="215"/>
      <c r="F121" s="210"/>
    </row>
    <row r="122" spans="1:6" x14ac:dyDescent="0.35">
      <c r="A122" s="202"/>
      <c r="B122" s="213"/>
      <c r="C122" s="202"/>
      <c r="D122" s="214"/>
      <c r="E122" s="215"/>
      <c r="F122" s="210"/>
    </row>
    <row r="123" spans="1:6" x14ac:dyDescent="0.35">
      <c r="A123" s="202"/>
      <c r="B123" s="213"/>
      <c r="C123" s="202"/>
      <c r="D123" s="214"/>
      <c r="E123" s="215"/>
      <c r="F123" s="210"/>
    </row>
    <row r="124" spans="1:6" x14ac:dyDescent="0.35">
      <c r="A124" s="202"/>
      <c r="B124" s="216"/>
      <c r="C124" s="202"/>
      <c r="D124" s="214"/>
      <c r="E124" s="215"/>
      <c r="F124" s="210"/>
    </row>
    <row r="125" spans="1:6" x14ac:dyDescent="0.35">
      <c r="A125" s="202"/>
      <c r="B125" s="217"/>
      <c r="C125" s="202"/>
      <c r="D125" s="214"/>
      <c r="E125" s="215"/>
      <c r="F125" s="210"/>
    </row>
    <row r="126" spans="1:6" x14ac:dyDescent="0.35">
      <c r="A126" s="202"/>
      <c r="B126" s="213"/>
      <c r="C126" s="202"/>
      <c r="D126" s="214"/>
      <c r="E126" s="215"/>
      <c r="F126" s="210"/>
    </row>
    <row r="127" spans="1:6" x14ac:dyDescent="0.35">
      <c r="A127" s="202"/>
      <c r="B127" s="213"/>
      <c r="C127" s="202"/>
      <c r="D127" s="214"/>
      <c r="E127" s="215"/>
      <c r="F127" s="210"/>
    </row>
    <row r="128" spans="1:6" x14ac:dyDescent="0.35">
      <c r="A128" s="202"/>
      <c r="B128" s="213"/>
      <c r="C128" s="202"/>
      <c r="D128" s="214"/>
      <c r="E128" s="215"/>
      <c r="F128" s="210"/>
    </row>
    <row r="129" spans="1:6" x14ac:dyDescent="0.35">
      <c r="A129" s="218"/>
      <c r="B129" s="218"/>
      <c r="C129" s="219"/>
      <c r="D129" s="208"/>
      <c r="E129" s="215"/>
      <c r="F129" s="210"/>
    </row>
    <row r="130" spans="1:6" x14ac:dyDescent="0.35">
      <c r="A130" s="218"/>
      <c r="B130" s="218"/>
      <c r="C130" s="219"/>
      <c r="D130" s="208"/>
      <c r="E130" s="215"/>
      <c r="F130" s="210"/>
    </row>
    <row r="131" spans="1:6" x14ac:dyDescent="0.35">
      <c r="A131" s="218"/>
      <c r="B131" s="218"/>
      <c r="C131" s="219"/>
      <c r="D131" s="208"/>
      <c r="E131" s="215"/>
      <c r="F131" s="210"/>
    </row>
    <row r="132" spans="1:6" x14ac:dyDescent="0.35">
      <c r="A132" s="218"/>
      <c r="B132" s="218"/>
      <c r="C132" s="219"/>
      <c r="D132" s="208"/>
      <c r="E132" s="215"/>
      <c r="F132" s="210"/>
    </row>
    <row r="133" spans="1:6" x14ac:dyDescent="0.35">
      <c r="A133" s="218"/>
      <c r="B133" s="218"/>
      <c r="C133" s="219"/>
      <c r="D133" s="208"/>
      <c r="E133" s="215"/>
      <c r="F133" s="210"/>
    </row>
    <row r="134" spans="1:6" x14ac:dyDescent="0.35">
      <c r="A134" s="218"/>
      <c r="B134" s="218"/>
      <c r="C134" s="219"/>
      <c r="D134" s="208"/>
      <c r="E134" s="215"/>
      <c r="F134" s="210"/>
    </row>
    <row r="135" spans="1:6" x14ac:dyDescent="0.35">
      <c r="A135" s="218"/>
      <c r="B135" s="218"/>
      <c r="C135" s="219"/>
      <c r="D135" s="208"/>
      <c r="E135" s="215"/>
      <c r="F135" s="210"/>
    </row>
    <row r="136" spans="1:6" x14ac:dyDescent="0.35">
      <c r="A136" s="218"/>
      <c r="B136" s="218"/>
      <c r="C136" s="219"/>
      <c r="D136" s="208"/>
      <c r="E136" s="215"/>
      <c r="F136" s="210"/>
    </row>
    <row r="137" spans="1:6" x14ac:dyDescent="0.35">
      <c r="A137" s="218"/>
      <c r="B137" s="218"/>
      <c r="C137" s="219"/>
      <c r="D137" s="208"/>
      <c r="E137" s="215"/>
      <c r="F137" s="210"/>
    </row>
    <row r="138" spans="1:6" x14ac:dyDescent="0.35">
      <c r="A138" s="218"/>
      <c r="B138" s="218"/>
      <c r="C138" s="219"/>
      <c r="D138" s="208"/>
      <c r="E138" s="215"/>
      <c r="F138" s="210"/>
    </row>
    <row r="139" spans="1:6" x14ac:dyDescent="0.35">
      <c r="A139" s="218"/>
      <c r="B139" s="218"/>
      <c r="C139" s="219"/>
      <c r="D139" s="208"/>
      <c r="E139" s="215"/>
      <c r="F139" s="210"/>
    </row>
    <row r="140" spans="1:6" x14ac:dyDescent="0.35">
      <c r="A140" s="218"/>
      <c r="B140" s="218"/>
      <c r="C140" s="219"/>
      <c r="D140" s="208"/>
      <c r="E140" s="215"/>
      <c r="F140" s="210"/>
    </row>
    <row r="141" spans="1:6" x14ac:dyDescent="0.35">
      <c r="A141" s="218"/>
      <c r="B141" s="218"/>
      <c r="C141" s="219"/>
      <c r="D141" s="208"/>
      <c r="E141" s="215"/>
      <c r="F141" s="210"/>
    </row>
    <row r="142" spans="1:6" x14ac:dyDescent="0.35">
      <c r="A142" s="218"/>
      <c r="B142" s="218"/>
      <c r="C142" s="219"/>
      <c r="D142" s="208"/>
      <c r="E142" s="215"/>
      <c r="F142" s="210"/>
    </row>
    <row r="143" spans="1:6" x14ac:dyDescent="0.35">
      <c r="A143" s="218"/>
      <c r="B143" s="218"/>
      <c r="C143" s="219"/>
      <c r="D143" s="208"/>
      <c r="E143" s="215"/>
      <c r="F143" s="210"/>
    </row>
    <row r="144" spans="1:6" x14ac:dyDescent="0.35">
      <c r="A144" s="218"/>
      <c r="B144" s="218"/>
      <c r="C144" s="219"/>
      <c r="D144" s="208"/>
      <c r="E144" s="215"/>
      <c r="F144" s="210"/>
    </row>
    <row r="145" spans="1:6" x14ac:dyDescent="0.35">
      <c r="A145" s="218"/>
      <c r="B145" s="218"/>
      <c r="C145" s="219"/>
      <c r="D145" s="208"/>
      <c r="E145" s="215"/>
      <c r="F145" s="210"/>
    </row>
    <row r="146" spans="1:6" x14ac:dyDescent="0.35">
      <c r="A146" s="218"/>
      <c r="B146" s="218"/>
      <c r="C146" s="219"/>
      <c r="D146" s="208"/>
      <c r="E146" s="215"/>
      <c r="F146" s="210"/>
    </row>
    <row r="147" spans="1:6" x14ac:dyDescent="0.35">
      <c r="A147" s="218"/>
      <c r="B147" s="218"/>
      <c r="C147" s="219"/>
      <c r="D147" s="208"/>
      <c r="E147" s="215"/>
      <c r="F147" s="210"/>
    </row>
    <row r="148" spans="1:6" x14ac:dyDescent="0.35">
      <c r="A148" s="218"/>
      <c r="B148" s="218"/>
      <c r="C148" s="219"/>
      <c r="D148" s="208"/>
      <c r="E148" s="215"/>
      <c r="F148" s="210"/>
    </row>
    <row r="149" spans="1:6" x14ac:dyDescent="0.35">
      <c r="A149" s="218"/>
      <c r="B149" s="218"/>
      <c r="C149" s="219"/>
      <c r="D149" s="208"/>
      <c r="E149" s="215"/>
      <c r="F149" s="210"/>
    </row>
    <row r="150" spans="1:6" x14ac:dyDescent="0.35">
      <c r="A150" s="218"/>
      <c r="B150" s="218"/>
      <c r="C150" s="219"/>
      <c r="D150" s="208"/>
      <c r="E150" s="215"/>
      <c r="F150" s="210"/>
    </row>
    <row r="151" spans="1:6" x14ac:dyDescent="0.35">
      <c r="A151" s="218"/>
      <c r="B151" s="218"/>
      <c r="C151" s="219"/>
      <c r="D151" s="208"/>
      <c r="E151" s="215"/>
      <c r="F151" s="210"/>
    </row>
    <row r="152" spans="1:6" x14ac:dyDescent="0.35">
      <c r="A152" s="218"/>
      <c r="B152" s="218"/>
      <c r="C152" s="219"/>
      <c r="D152" s="208"/>
      <c r="E152" s="215"/>
      <c r="F152" s="210"/>
    </row>
    <row r="153" spans="1:6" x14ac:dyDescent="0.35">
      <c r="A153" s="218"/>
      <c r="B153" s="218"/>
      <c r="C153" s="219"/>
      <c r="D153" s="208"/>
      <c r="E153" s="215"/>
      <c r="F153" s="210"/>
    </row>
    <row r="154" spans="1:6" x14ac:dyDescent="0.35">
      <c r="A154" s="218"/>
      <c r="B154" s="218"/>
      <c r="C154" s="219"/>
      <c r="D154" s="208"/>
      <c r="E154" s="215"/>
      <c r="F154" s="210"/>
    </row>
    <row r="155" spans="1:6" x14ac:dyDescent="0.35">
      <c r="A155" s="218"/>
      <c r="B155" s="218"/>
      <c r="C155" s="219"/>
      <c r="D155" s="208"/>
      <c r="E155" s="215"/>
      <c r="F155" s="210"/>
    </row>
    <row r="156" spans="1:6" x14ac:dyDescent="0.35">
      <c r="A156" s="218"/>
      <c r="B156" s="218"/>
      <c r="C156" s="219"/>
      <c r="D156" s="208"/>
      <c r="E156" s="215"/>
      <c r="F156" s="210"/>
    </row>
    <row r="157" spans="1:6" x14ac:dyDescent="0.35">
      <c r="A157" s="218"/>
      <c r="B157" s="218"/>
      <c r="C157" s="219"/>
      <c r="D157" s="208"/>
      <c r="E157" s="215"/>
      <c r="F157" s="210"/>
    </row>
    <row r="158" spans="1:6" x14ac:dyDescent="0.35">
      <c r="A158" s="218"/>
      <c r="B158" s="218"/>
      <c r="C158" s="219"/>
      <c r="D158" s="208"/>
      <c r="E158" s="215"/>
      <c r="F158" s="210"/>
    </row>
    <row r="159" spans="1:6" x14ac:dyDescent="0.35">
      <c r="A159" s="218"/>
      <c r="B159" s="218"/>
      <c r="C159" s="219"/>
      <c r="D159" s="208"/>
      <c r="E159" s="215"/>
      <c r="F159" s="210"/>
    </row>
    <row r="160" spans="1:6" x14ac:dyDescent="0.35">
      <c r="A160" s="218"/>
      <c r="B160" s="218"/>
      <c r="C160" s="219"/>
      <c r="D160" s="208"/>
      <c r="E160" s="215"/>
      <c r="F160" s="210"/>
    </row>
    <row r="161" spans="1:6" x14ac:dyDescent="0.35">
      <c r="A161" s="218"/>
      <c r="B161" s="218"/>
      <c r="C161" s="219"/>
      <c r="D161" s="208"/>
      <c r="E161" s="215"/>
      <c r="F161" s="210"/>
    </row>
    <row r="162" spans="1:6" x14ac:dyDescent="0.35">
      <c r="A162" s="218"/>
      <c r="B162" s="218"/>
      <c r="C162" s="219"/>
      <c r="D162" s="208"/>
      <c r="E162" s="215"/>
      <c r="F162" s="210"/>
    </row>
    <row r="163" spans="1:6" x14ac:dyDescent="0.35">
      <c r="A163" s="218"/>
      <c r="B163" s="218"/>
      <c r="C163" s="219"/>
      <c r="D163" s="208"/>
      <c r="E163" s="215"/>
      <c r="F163" s="210"/>
    </row>
    <row r="164" spans="1:6" x14ac:dyDescent="0.35">
      <c r="A164" s="218"/>
      <c r="B164" s="218"/>
      <c r="C164" s="219"/>
      <c r="D164" s="208"/>
      <c r="E164" s="215"/>
      <c r="F164" s="210"/>
    </row>
    <row r="165" spans="1:6" x14ac:dyDescent="0.35">
      <c r="A165" s="218"/>
      <c r="B165" s="218"/>
      <c r="C165" s="219"/>
      <c r="D165" s="208"/>
      <c r="E165" s="215"/>
      <c r="F165" s="210"/>
    </row>
    <row r="166" spans="1:6" x14ac:dyDescent="0.35">
      <c r="A166" s="218"/>
      <c r="B166" s="218"/>
      <c r="C166" s="219"/>
      <c r="D166" s="208"/>
      <c r="E166" s="215"/>
      <c r="F166" s="210"/>
    </row>
    <row r="167" spans="1:6" x14ac:dyDescent="0.35">
      <c r="A167" s="220"/>
      <c r="B167" s="221"/>
      <c r="C167" s="202"/>
      <c r="D167" s="222"/>
      <c r="E167" s="223"/>
      <c r="F167" s="224"/>
    </row>
    <row r="168" spans="1:6" x14ac:dyDescent="0.35">
      <c r="A168" s="200"/>
      <c r="B168" s="200"/>
      <c r="C168" s="201"/>
      <c r="D168" s="200"/>
      <c r="E168" s="200"/>
      <c r="F168" s="200"/>
    </row>
    <row r="169" spans="1:6" x14ac:dyDescent="0.35">
      <c r="A169" s="202"/>
      <c r="B169" s="199"/>
      <c r="C169" s="202"/>
      <c r="D169" s="203"/>
      <c r="E169" s="204"/>
      <c r="F169" s="204"/>
    </row>
    <row r="170" spans="1:6" x14ac:dyDescent="0.35">
      <c r="A170" s="198"/>
      <c r="B170" s="198"/>
      <c r="C170" s="202"/>
      <c r="D170" s="203"/>
      <c r="E170" s="203"/>
      <c r="F170" s="203"/>
    </row>
    <row r="171" spans="1:6" x14ac:dyDescent="0.35">
      <c r="A171" s="206"/>
      <c r="B171" s="198"/>
      <c r="C171" s="202"/>
      <c r="D171" s="208"/>
      <c r="E171" s="210"/>
      <c r="F171" s="210"/>
    </row>
    <row r="172" spans="1:6" x14ac:dyDescent="0.35">
      <c r="A172" s="206"/>
      <c r="B172" s="211"/>
      <c r="C172" s="202"/>
      <c r="D172" s="208"/>
      <c r="E172" s="210"/>
      <c r="F172" s="210"/>
    </row>
    <row r="173" spans="1:6" x14ac:dyDescent="0.35">
      <c r="A173" s="206"/>
      <c r="B173" s="211"/>
      <c r="C173" s="202"/>
      <c r="D173" s="208"/>
      <c r="E173" s="210"/>
      <c r="F173" s="210"/>
    </row>
    <row r="174" spans="1:6" x14ac:dyDescent="0.35">
      <c r="A174" s="202"/>
      <c r="B174" s="198"/>
      <c r="C174" s="202"/>
      <c r="D174" s="214"/>
      <c r="E174" s="210"/>
      <c r="F174" s="210"/>
    </row>
    <row r="175" spans="1:6" x14ac:dyDescent="0.35">
      <c r="A175" s="202"/>
      <c r="B175" s="211"/>
      <c r="C175" s="202"/>
      <c r="D175" s="214"/>
      <c r="E175" s="210"/>
      <c r="F175" s="210"/>
    </row>
    <row r="176" spans="1:6" x14ac:dyDescent="0.35">
      <c r="A176" s="202"/>
      <c r="B176" s="213"/>
      <c r="C176" s="202"/>
      <c r="D176" s="214"/>
      <c r="E176" s="210"/>
      <c r="F176" s="210"/>
    </row>
    <row r="177" spans="1:6" x14ac:dyDescent="0.35">
      <c r="A177" s="202"/>
      <c r="B177" s="216"/>
      <c r="C177" s="202"/>
      <c r="D177" s="214"/>
      <c r="E177" s="210"/>
      <c r="F177" s="210"/>
    </row>
    <row r="178" spans="1:6" x14ac:dyDescent="0.35">
      <c r="A178" s="202"/>
      <c r="B178" s="213"/>
      <c r="C178" s="202"/>
      <c r="D178" s="214"/>
      <c r="E178" s="210"/>
      <c r="F178" s="210"/>
    </row>
    <row r="179" spans="1:6" x14ac:dyDescent="0.35">
      <c r="A179" s="202"/>
      <c r="B179" s="213"/>
      <c r="C179" s="202"/>
      <c r="D179" s="214"/>
      <c r="E179" s="210"/>
      <c r="F179" s="210"/>
    </row>
    <row r="180" spans="1:6" x14ac:dyDescent="0.35">
      <c r="A180" s="202"/>
      <c r="B180" s="216"/>
      <c r="C180" s="202"/>
      <c r="D180" s="214"/>
      <c r="E180" s="210"/>
      <c r="F180" s="210"/>
    </row>
    <row r="181" spans="1:6" x14ac:dyDescent="0.35">
      <c r="A181" s="202"/>
      <c r="B181" s="213"/>
      <c r="C181" s="202"/>
      <c r="D181" s="214"/>
      <c r="E181" s="210"/>
      <c r="F181" s="210"/>
    </row>
    <row r="182" spans="1:6" x14ac:dyDescent="0.35">
      <c r="A182" s="202"/>
      <c r="B182" s="213"/>
      <c r="C182" s="202"/>
      <c r="D182" s="214"/>
      <c r="E182" s="210"/>
      <c r="F182" s="210"/>
    </row>
    <row r="183" spans="1:6" x14ac:dyDescent="0.35">
      <c r="A183" s="202"/>
      <c r="B183" s="213"/>
      <c r="C183" s="202"/>
      <c r="D183" s="214"/>
      <c r="E183" s="210"/>
      <c r="F183" s="210"/>
    </row>
    <row r="184" spans="1:6" x14ac:dyDescent="0.35">
      <c r="A184" s="202"/>
      <c r="B184" s="213"/>
      <c r="C184" s="202"/>
      <c r="D184" s="214"/>
      <c r="E184" s="210"/>
      <c r="F184" s="210"/>
    </row>
    <row r="185" spans="1:6" x14ac:dyDescent="0.35">
      <c r="A185" s="202"/>
      <c r="B185" s="213"/>
      <c r="C185" s="202"/>
      <c r="D185" s="214"/>
      <c r="E185" s="210"/>
      <c r="F185" s="210"/>
    </row>
    <row r="186" spans="1:6" x14ac:dyDescent="0.35">
      <c r="A186" s="202"/>
      <c r="B186" s="213"/>
      <c r="C186" s="202"/>
      <c r="D186" s="214"/>
      <c r="E186" s="210"/>
      <c r="F186" s="210"/>
    </row>
    <row r="187" spans="1:6" x14ac:dyDescent="0.35">
      <c r="A187" s="202"/>
      <c r="B187" s="213"/>
      <c r="C187" s="202"/>
      <c r="D187" s="214"/>
      <c r="E187" s="210"/>
      <c r="F187" s="210"/>
    </row>
    <row r="188" spans="1:6" x14ac:dyDescent="0.35">
      <c r="A188" s="202"/>
      <c r="B188" s="213"/>
      <c r="C188" s="202"/>
      <c r="D188" s="214"/>
      <c r="E188" s="210"/>
      <c r="F188" s="210"/>
    </row>
    <row r="189" spans="1:6" x14ac:dyDescent="0.35">
      <c r="A189" s="202"/>
      <c r="B189" s="213"/>
      <c r="C189" s="202"/>
      <c r="D189" s="214"/>
      <c r="E189" s="210"/>
      <c r="F189" s="210"/>
    </row>
    <row r="190" spans="1:6" x14ac:dyDescent="0.35">
      <c r="A190" s="202"/>
      <c r="B190" s="213"/>
      <c r="C190" s="202"/>
      <c r="D190" s="214"/>
      <c r="E190" s="210"/>
      <c r="F190" s="210"/>
    </row>
    <row r="191" spans="1:6" x14ac:dyDescent="0.35">
      <c r="A191" s="202"/>
      <c r="B191" s="211"/>
      <c r="C191" s="202"/>
      <c r="D191" s="214"/>
      <c r="E191" s="210"/>
      <c r="F191" s="210"/>
    </row>
    <row r="192" spans="1:6" x14ac:dyDescent="0.35">
      <c r="A192" s="202"/>
      <c r="B192" s="213"/>
      <c r="C192" s="202"/>
      <c r="D192" s="214"/>
      <c r="E192" s="210"/>
      <c r="F192" s="210"/>
    </row>
    <row r="193" spans="1:6" x14ac:dyDescent="0.35">
      <c r="A193" s="202"/>
      <c r="B193" s="213"/>
      <c r="C193" s="202"/>
      <c r="D193" s="214"/>
      <c r="E193" s="210"/>
      <c r="F193" s="210"/>
    </row>
    <row r="194" spans="1:6" x14ac:dyDescent="0.35">
      <c r="A194" s="202"/>
      <c r="B194" s="213"/>
      <c r="C194" s="202"/>
      <c r="D194" s="214"/>
      <c r="E194" s="210"/>
      <c r="F194" s="210"/>
    </row>
    <row r="195" spans="1:6" x14ac:dyDescent="0.35">
      <c r="A195" s="202"/>
      <c r="B195" s="213"/>
      <c r="C195" s="202"/>
      <c r="D195" s="214"/>
      <c r="E195" s="210"/>
      <c r="F195" s="210"/>
    </row>
    <row r="196" spans="1:6" x14ac:dyDescent="0.35">
      <c r="A196" s="202"/>
      <c r="B196" s="213"/>
      <c r="C196" s="202"/>
      <c r="D196" s="214"/>
      <c r="E196" s="210"/>
      <c r="F196" s="210"/>
    </row>
    <row r="197" spans="1:6" x14ac:dyDescent="0.35">
      <c r="A197" s="202"/>
      <c r="B197" s="213"/>
      <c r="C197" s="202"/>
      <c r="D197" s="214"/>
      <c r="E197" s="210"/>
      <c r="F197" s="210"/>
    </row>
    <row r="198" spans="1:6" x14ac:dyDescent="0.35">
      <c r="A198" s="202"/>
      <c r="B198" s="213"/>
      <c r="C198" s="202"/>
      <c r="D198" s="214"/>
      <c r="E198" s="210"/>
      <c r="F198" s="210"/>
    </row>
    <row r="199" spans="1:6" x14ac:dyDescent="0.35">
      <c r="A199" s="202"/>
      <c r="B199" s="213"/>
      <c r="C199" s="202"/>
      <c r="D199" s="214"/>
      <c r="E199" s="210"/>
      <c r="F199" s="210"/>
    </row>
    <row r="200" spans="1:6" x14ac:dyDescent="0.35">
      <c r="A200" s="202"/>
      <c r="B200" s="213"/>
      <c r="C200" s="202"/>
      <c r="D200" s="214"/>
      <c r="E200" s="210"/>
      <c r="F200" s="210"/>
    </row>
    <row r="201" spans="1:6" x14ac:dyDescent="0.35">
      <c r="A201" s="202"/>
      <c r="B201" s="213"/>
      <c r="C201" s="202"/>
      <c r="D201" s="214"/>
      <c r="E201" s="210"/>
      <c r="F201" s="210"/>
    </row>
    <row r="202" spans="1:6" x14ac:dyDescent="0.35">
      <c r="A202" s="202"/>
      <c r="B202" s="213"/>
      <c r="C202" s="202"/>
      <c r="D202" s="214"/>
      <c r="E202" s="210"/>
      <c r="F202" s="210"/>
    </row>
    <row r="203" spans="1:6" x14ac:dyDescent="0.35">
      <c r="A203" s="202"/>
      <c r="B203" s="213"/>
      <c r="C203" s="202"/>
      <c r="D203" s="214"/>
      <c r="E203" s="210"/>
      <c r="F203" s="210"/>
    </row>
    <row r="204" spans="1:6" x14ac:dyDescent="0.35">
      <c r="A204" s="202"/>
      <c r="B204" s="213"/>
      <c r="C204" s="202"/>
      <c r="D204" s="214"/>
      <c r="E204" s="210"/>
      <c r="F204" s="210"/>
    </row>
    <row r="205" spans="1:6" x14ac:dyDescent="0.35">
      <c r="A205" s="202"/>
      <c r="B205" s="213"/>
      <c r="C205" s="202"/>
      <c r="D205" s="214"/>
      <c r="E205" s="210"/>
      <c r="F205" s="210"/>
    </row>
    <row r="206" spans="1:6" x14ac:dyDescent="0.35">
      <c r="A206" s="202"/>
      <c r="B206" s="213"/>
      <c r="C206" s="202"/>
      <c r="D206" s="214"/>
      <c r="E206" s="210"/>
      <c r="F206" s="210"/>
    </row>
    <row r="207" spans="1:6" x14ac:dyDescent="0.35">
      <c r="A207" s="218"/>
      <c r="B207" s="218"/>
      <c r="C207" s="202"/>
      <c r="D207" s="208"/>
      <c r="E207" s="210"/>
      <c r="F207" s="210"/>
    </row>
    <row r="208" spans="1:6" x14ac:dyDescent="0.35">
      <c r="A208" s="218"/>
      <c r="B208" s="218"/>
      <c r="C208" s="202"/>
      <c r="D208" s="208"/>
      <c r="E208" s="210"/>
      <c r="F208" s="210"/>
    </row>
    <row r="209" spans="1:6" x14ac:dyDescent="0.35">
      <c r="A209" s="218"/>
      <c r="B209" s="218"/>
      <c r="C209" s="202"/>
      <c r="D209" s="208"/>
      <c r="E209" s="210"/>
      <c r="F209" s="210"/>
    </row>
    <row r="210" spans="1:6" x14ac:dyDescent="0.35">
      <c r="A210" s="218"/>
      <c r="B210" s="218"/>
      <c r="C210" s="202"/>
      <c r="D210" s="208"/>
      <c r="E210" s="210"/>
      <c r="F210" s="210"/>
    </row>
    <row r="211" spans="1:6" x14ac:dyDescent="0.35">
      <c r="A211" s="218"/>
      <c r="B211" s="218"/>
      <c r="C211" s="202"/>
      <c r="D211" s="208"/>
      <c r="E211" s="210"/>
      <c r="F211" s="210"/>
    </row>
    <row r="212" spans="1:6" x14ac:dyDescent="0.35">
      <c r="A212" s="218"/>
      <c r="B212" s="218"/>
      <c r="C212" s="202"/>
      <c r="D212" s="208"/>
      <c r="E212" s="210"/>
      <c r="F212" s="210"/>
    </row>
    <row r="213" spans="1:6" x14ac:dyDescent="0.35">
      <c r="A213" s="218"/>
      <c r="B213" s="218"/>
      <c r="C213" s="202"/>
      <c r="D213" s="208"/>
      <c r="E213" s="210"/>
      <c r="F213" s="210"/>
    </row>
    <row r="214" spans="1:6" x14ac:dyDescent="0.35">
      <c r="A214" s="218"/>
      <c r="B214" s="218"/>
      <c r="C214" s="202"/>
      <c r="D214" s="225"/>
      <c r="E214" s="210"/>
      <c r="F214" s="210"/>
    </row>
    <row r="215" spans="1:6" x14ac:dyDescent="0.35">
      <c r="A215" s="218"/>
      <c r="B215" s="218"/>
      <c r="C215" s="202"/>
      <c r="D215" s="208"/>
      <c r="E215" s="210"/>
      <c r="F215" s="210"/>
    </row>
    <row r="216" spans="1:6" x14ac:dyDescent="0.35">
      <c r="A216" s="218"/>
      <c r="B216" s="218"/>
      <c r="C216" s="202"/>
      <c r="D216" s="208"/>
      <c r="E216" s="210"/>
      <c r="F216" s="210"/>
    </row>
    <row r="217" spans="1:6" x14ac:dyDescent="0.35">
      <c r="A217" s="218"/>
      <c r="B217" s="218"/>
      <c r="C217" s="202"/>
      <c r="D217" s="208"/>
      <c r="E217" s="210"/>
      <c r="F217" s="210"/>
    </row>
    <row r="218" spans="1:6" x14ac:dyDescent="0.35">
      <c r="A218" s="218"/>
      <c r="B218" s="218"/>
      <c r="C218" s="202"/>
      <c r="D218" s="208"/>
      <c r="E218" s="210"/>
      <c r="F218" s="210"/>
    </row>
    <row r="219" spans="1:6" x14ac:dyDescent="0.35">
      <c r="A219" s="218"/>
      <c r="B219" s="218"/>
      <c r="C219" s="202"/>
      <c r="D219" s="208"/>
      <c r="E219" s="210"/>
      <c r="F219" s="210"/>
    </row>
    <row r="220" spans="1:6" x14ac:dyDescent="0.35">
      <c r="A220" s="218"/>
      <c r="B220" s="218"/>
      <c r="C220" s="202"/>
      <c r="D220" s="226"/>
      <c r="E220" s="210"/>
      <c r="F220" s="210"/>
    </row>
    <row r="221" spans="1:6" x14ac:dyDescent="0.35">
      <c r="A221" s="218"/>
      <c r="B221" s="218"/>
      <c r="C221" s="202"/>
      <c r="D221" s="208"/>
      <c r="E221" s="210"/>
      <c r="F221" s="210"/>
    </row>
    <row r="222" spans="1:6" x14ac:dyDescent="0.35">
      <c r="A222" s="218"/>
      <c r="B222" s="218"/>
      <c r="C222" s="202"/>
      <c r="D222" s="208"/>
      <c r="E222" s="210"/>
      <c r="F222" s="210"/>
    </row>
    <row r="223" spans="1:6" x14ac:dyDescent="0.35">
      <c r="A223" s="218"/>
      <c r="B223" s="218"/>
      <c r="C223" s="202"/>
      <c r="D223" s="208"/>
      <c r="E223" s="210"/>
      <c r="F223" s="210"/>
    </row>
    <row r="224" spans="1:6" x14ac:dyDescent="0.35">
      <c r="A224" s="218"/>
      <c r="B224" s="218"/>
      <c r="C224" s="202"/>
      <c r="D224" s="208"/>
      <c r="E224" s="210"/>
      <c r="F224" s="210"/>
    </row>
    <row r="225" spans="1:6" x14ac:dyDescent="0.35">
      <c r="A225" s="218"/>
      <c r="B225" s="218"/>
      <c r="C225" s="202"/>
      <c r="D225" s="208"/>
      <c r="E225" s="210"/>
      <c r="F225" s="210"/>
    </row>
    <row r="226" spans="1:6" x14ac:dyDescent="0.35">
      <c r="A226" s="218"/>
      <c r="B226" s="218"/>
      <c r="C226" s="202"/>
      <c r="D226" s="208"/>
      <c r="E226" s="210"/>
      <c r="F226" s="210"/>
    </row>
    <row r="227" spans="1:6" x14ac:dyDescent="0.35">
      <c r="A227" s="218"/>
      <c r="B227" s="218"/>
      <c r="C227" s="202"/>
      <c r="D227" s="208"/>
      <c r="E227" s="210"/>
      <c r="F227" s="210"/>
    </row>
    <row r="228" spans="1:6" x14ac:dyDescent="0.35">
      <c r="A228" s="218"/>
      <c r="B228" s="218"/>
      <c r="C228" s="202"/>
      <c r="D228" s="208"/>
      <c r="E228" s="210"/>
      <c r="F228" s="210"/>
    </row>
    <row r="229" spans="1:6" x14ac:dyDescent="0.35">
      <c r="A229" s="218"/>
      <c r="B229" s="218"/>
      <c r="C229" s="202"/>
      <c r="D229" s="208"/>
      <c r="E229" s="210"/>
      <c r="F229" s="210"/>
    </row>
    <row r="230" spans="1:6" x14ac:dyDescent="0.35">
      <c r="A230" s="218"/>
      <c r="B230" s="218"/>
      <c r="C230" s="202"/>
      <c r="D230" s="208"/>
      <c r="E230" s="210"/>
      <c r="F230" s="210"/>
    </row>
    <row r="231" spans="1:6" x14ac:dyDescent="0.35">
      <c r="A231" s="218"/>
      <c r="B231" s="218"/>
      <c r="C231" s="202"/>
      <c r="D231" s="208"/>
      <c r="E231" s="210"/>
      <c r="F231" s="210"/>
    </row>
    <row r="232" spans="1:6" x14ac:dyDescent="0.35">
      <c r="A232" s="218"/>
      <c r="B232" s="218"/>
      <c r="C232" s="202"/>
      <c r="D232" s="208"/>
      <c r="E232" s="210"/>
      <c r="F232" s="210"/>
    </row>
    <row r="233" spans="1:6" x14ac:dyDescent="0.35">
      <c r="A233" s="218"/>
      <c r="B233" s="218"/>
      <c r="C233" s="202"/>
      <c r="D233" s="208"/>
      <c r="E233" s="210"/>
      <c r="F233" s="210"/>
    </row>
    <row r="234" spans="1:6" x14ac:dyDescent="0.35">
      <c r="A234" s="218"/>
      <c r="B234" s="218"/>
      <c r="C234" s="202"/>
      <c r="D234" s="208"/>
      <c r="E234" s="210"/>
      <c r="F234" s="210"/>
    </row>
    <row r="235" spans="1:6" x14ac:dyDescent="0.35">
      <c r="A235" s="218"/>
      <c r="B235" s="218"/>
      <c r="C235" s="202"/>
      <c r="D235" s="208"/>
      <c r="E235" s="210"/>
      <c r="F235" s="210"/>
    </row>
    <row r="236" spans="1:6" x14ac:dyDescent="0.35">
      <c r="A236" s="218"/>
      <c r="B236" s="218"/>
      <c r="C236" s="202"/>
      <c r="D236" s="208"/>
      <c r="E236" s="210"/>
      <c r="F236" s="210"/>
    </row>
    <row r="237" spans="1:6" x14ac:dyDescent="0.35">
      <c r="A237" s="218"/>
      <c r="B237" s="218"/>
      <c r="C237" s="202"/>
      <c r="D237" s="208"/>
      <c r="E237" s="210"/>
      <c r="F237" s="210"/>
    </row>
    <row r="238" spans="1:6" x14ac:dyDescent="0.35">
      <c r="A238" s="218"/>
      <c r="B238" s="218"/>
      <c r="C238" s="202"/>
      <c r="D238" s="208"/>
      <c r="E238" s="210"/>
      <c r="F238" s="210"/>
    </row>
    <row r="239" spans="1:6" x14ac:dyDescent="0.35">
      <c r="A239" s="218"/>
      <c r="B239" s="218"/>
      <c r="C239" s="202"/>
      <c r="D239" s="208"/>
      <c r="E239" s="210"/>
      <c r="F239" s="210"/>
    </row>
    <row r="240" spans="1:6" x14ac:dyDescent="0.35">
      <c r="A240" s="218"/>
      <c r="B240" s="218"/>
      <c r="C240" s="202"/>
      <c r="D240" s="208"/>
      <c r="E240" s="210"/>
      <c r="F240" s="210"/>
    </row>
    <row r="241" spans="1:6" x14ac:dyDescent="0.35">
      <c r="A241" s="218"/>
      <c r="B241" s="218"/>
      <c r="C241" s="202"/>
      <c r="D241" s="208"/>
      <c r="E241" s="210"/>
      <c r="F241" s="210"/>
    </row>
    <row r="242" spans="1:6" x14ac:dyDescent="0.35">
      <c r="A242" s="218"/>
      <c r="B242" s="218"/>
      <c r="C242" s="202"/>
      <c r="D242" s="208"/>
      <c r="E242" s="210"/>
      <c r="F242" s="210"/>
    </row>
    <row r="243" spans="1:6" x14ac:dyDescent="0.35">
      <c r="A243" s="220"/>
      <c r="B243" s="221"/>
      <c r="C243" s="202"/>
      <c r="D243" s="222"/>
      <c r="E243" s="223"/>
      <c r="F243" s="224"/>
    </row>
    <row r="244" spans="1:6" x14ac:dyDescent="0.35">
      <c r="A244" s="200"/>
      <c r="B244" s="200"/>
      <c r="C244" s="201"/>
      <c r="D244" s="200"/>
      <c r="E244" s="200"/>
      <c r="F244" s="200"/>
    </row>
    <row r="245" spans="1:6" x14ac:dyDescent="0.35">
      <c r="A245" s="202"/>
      <c r="B245" s="199"/>
      <c r="C245" s="202"/>
      <c r="D245" s="203"/>
      <c r="E245" s="204"/>
      <c r="F245" s="204"/>
    </row>
    <row r="246" spans="1:6" x14ac:dyDescent="0.35">
      <c r="A246" s="198"/>
      <c r="B246" s="198"/>
      <c r="C246" s="202"/>
      <c r="D246" s="222"/>
      <c r="E246" s="203"/>
      <c r="F246" s="203"/>
    </row>
    <row r="247" spans="1:6" x14ac:dyDescent="0.35">
      <c r="A247" s="202"/>
      <c r="B247" s="198"/>
      <c r="C247" s="202"/>
      <c r="D247" s="214"/>
      <c r="E247" s="215"/>
      <c r="F247" s="215"/>
    </row>
    <row r="248" spans="1:6" x14ac:dyDescent="0.35">
      <c r="A248" s="202"/>
      <c r="B248" s="198"/>
      <c r="C248" s="202"/>
      <c r="D248" s="214"/>
      <c r="E248" s="215"/>
      <c r="F248" s="215"/>
    </row>
    <row r="249" spans="1:6" x14ac:dyDescent="0.35">
      <c r="A249" s="227"/>
      <c r="B249" s="228"/>
      <c r="C249" s="202"/>
      <c r="D249" s="214"/>
      <c r="E249" s="215"/>
      <c r="F249" s="215"/>
    </row>
    <row r="250" spans="1:6" x14ac:dyDescent="0.35">
      <c r="A250" s="202"/>
      <c r="B250" s="216"/>
      <c r="C250" s="202"/>
      <c r="D250" s="229"/>
      <c r="E250" s="215"/>
      <c r="F250" s="230"/>
    </row>
    <row r="251" spans="1:6" x14ac:dyDescent="0.35">
      <c r="A251" s="231"/>
      <c r="B251" s="216"/>
      <c r="C251" s="202"/>
      <c r="D251" s="232"/>
      <c r="E251" s="215"/>
      <c r="F251" s="230"/>
    </row>
    <row r="252" spans="1:6" x14ac:dyDescent="0.35">
      <c r="A252" s="231"/>
      <c r="B252" s="213"/>
      <c r="C252" s="202"/>
      <c r="D252" s="232"/>
      <c r="E252" s="215"/>
      <c r="F252" s="230"/>
    </row>
    <row r="253" spans="1:6" x14ac:dyDescent="0.35">
      <c r="A253" s="231"/>
      <c r="B253" s="213"/>
      <c r="C253" s="202"/>
      <c r="D253" s="232"/>
      <c r="E253" s="215"/>
      <c r="F253" s="230"/>
    </row>
    <row r="254" spans="1:6" x14ac:dyDescent="0.35">
      <c r="A254" s="231"/>
      <c r="B254" s="213"/>
      <c r="C254" s="202"/>
      <c r="D254" s="232"/>
      <c r="E254" s="215"/>
      <c r="F254" s="230"/>
    </row>
    <row r="255" spans="1:6" x14ac:dyDescent="0.35">
      <c r="A255" s="231"/>
      <c r="B255" s="213"/>
      <c r="C255" s="202"/>
      <c r="D255" s="232"/>
      <c r="E255" s="215"/>
      <c r="F255" s="230"/>
    </row>
    <row r="256" spans="1:6" x14ac:dyDescent="0.35">
      <c r="A256" s="202"/>
      <c r="B256" s="213"/>
      <c r="C256" s="202"/>
      <c r="D256" s="229"/>
      <c r="E256" s="215"/>
      <c r="F256" s="230"/>
    </row>
    <row r="257" spans="1:6" x14ac:dyDescent="0.35">
      <c r="A257" s="231"/>
      <c r="B257" s="216"/>
      <c r="C257" s="202"/>
      <c r="D257" s="229"/>
      <c r="E257" s="215"/>
      <c r="F257" s="230"/>
    </row>
    <row r="258" spans="1:6" x14ac:dyDescent="0.35">
      <c r="A258" s="231"/>
      <c r="B258" s="213"/>
      <c r="C258" s="202"/>
      <c r="D258" s="232"/>
      <c r="E258" s="215"/>
      <c r="F258" s="230"/>
    </row>
    <row r="259" spans="1:6" x14ac:dyDescent="0.35">
      <c r="A259" s="231"/>
      <c r="B259" s="213"/>
      <c r="C259" s="202"/>
      <c r="D259" s="232"/>
      <c r="E259" s="215"/>
      <c r="F259" s="230"/>
    </row>
    <row r="260" spans="1:6" x14ac:dyDescent="0.35">
      <c r="A260" s="231"/>
      <c r="B260" s="213"/>
      <c r="C260" s="202"/>
      <c r="D260" s="232"/>
      <c r="E260" s="215"/>
      <c r="F260" s="230"/>
    </row>
    <row r="261" spans="1:6" x14ac:dyDescent="0.35">
      <c r="A261" s="231"/>
      <c r="B261" s="216"/>
      <c r="C261" s="202"/>
      <c r="D261" s="232"/>
      <c r="E261" s="215"/>
      <c r="F261" s="230"/>
    </row>
    <row r="262" spans="1:6" x14ac:dyDescent="0.35">
      <c r="A262" s="231"/>
      <c r="B262" s="213"/>
      <c r="C262" s="202"/>
      <c r="D262" s="232"/>
      <c r="E262" s="215"/>
      <c r="F262" s="230"/>
    </row>
    <row r="263" spans="1:6" x14ac:dyDescent="0.35">
      <c r="A263" s="231"/>
      <c r="B263" s="213"/>
      <c r="C263" s="202"/>
      <c r="D263" s="232"/>
      <c r="E263" s="215"/>
      <c r="F263" s="230"/>
    </row>
    <row r="264" spans="1:6" x14ac:dyDescent="0.35">
      <c r="A264" s="231"/>
      <c r="B264" s="213"/>
      <c r="C264" s="202"/>
      <c r="D264" s="232"/>
      <c r="E264" s="215"/>
      <c r="F264" s="230"/>
    </row>
    <row r="265" spans="1:6" x14ac:dyDescent="0.35">
      <c r="A265" s="231"/>
      <c r="B265" s="216"/>
      <c r="C265" s="202"/>
      <c r="D265" s="232"/>
      <c r="E265" s="215"/>
      <c r="F265" s="230"/>
    </row>
    <row r="266" spans="1:6" x14ac:dyDescent="0.35">
      <c r="A266" s="231"/>
      <c r="B266" s="216"/>
      <c r="C266" s="202"/>
      <c r="D266" s="232"/>
      <c r="E266" s="215"/>
      <c r="F266" s="230"/>
    </row>
    <row r="267" spans="1:6" x14ac:dyDescent="0.35">
      <c r="A267" s="231"/>
      <c r="B267" s="213"/>
      <c r="C267" s="202"/>
      <c r="D267" s="232"/>
      <c r="E267" s="215"/>
      <c r="F267" s="230"/>
    </row>
    <row r="268" spans="1:6" x14ac:dyDescent="0.35">
      <c r="A268" s="202"/>
      <c r="B268" s="198"/>
      <c r="C268" s="202"/>
      <c r="D268" s="214"/>
      <c r="E268" s="215"/>
      <c r="F268" s="215"/>
    </row>
    <row r="269" spans="1:6" x14ac:dyDescent="0.35">
      <c r="A269" s="227"/>
      <c r="B269" s="233"/>
      <c r="C269" s="202"/>
      <c r="D269" s="229"/>
      <c r="E269" s="215"/>
      <c r="F269" s="230"/>
    </row>
    <row r="270" spans="1:6" x14ac:dyDescent="0.35">
      <c r="A270" s="227"/>
      <c r="B270" s="233"/>
      <c r="C270" s="202"/>
      <c r="D270" s="229"/>
      <c r="E270" s="215"/>
      <c r="F270" s="230"/>
    </row>
    <row r="271" spans="1:6" x14ac:dyDescent="0.35">
      <c r="A271" s="227"/>
      <c r="B271" s="198"/>
      <c r="C271" s="202"/>
      <c r="D271" s="229"/>
      <c r="E271" s="215"/>
      <c r="F271" s="230"/>
    </row>
    <row r="272" spans="1:6" x14ac:dyDescent="0.35">
      <c r="A272" s="202"/>
      <c r="B272" s="234"/>
      <c r="C272" s="202"/>
      <c r="D272" s="229"/>
      <c r="E272" s="215"/>
      <c r="F272" s="230"/>
    </row>
    <row r="273" spans="1:6" x14ac:dyDescent="0.35">
      <c r="A273" s="235"/>
      <c r="B273" s="213"/>
      <c r="C273" s="202"/>
      <c r="D273" s="236"/>
      <c r="E273" s="215"/>
      <c r="F273" s="230"/>
    </row>
    <row r="274" spans="1:6" x14ac:dyDescent="0.35">
      <c r="A274" s="202"/>
      <c r="B274" s="213"/>
      <c r="C274" s="202"/>
      <c r="D274" s="236"/>
      <c r="E274" s="215"/>
      <c r="F274" s="230"/>
    </row>
    <row r="275" spans="1:6" x14ac:dyDescent="0.35">
      <c r="A275" s="235"/>
      <c r="B275" s="213"/>
      <c r="C275" s="202"/>
      <c r="D275" s="236"/>
      <c r="E275" s="215"/>
      <c r="F275" s="230"/>
    </row>
    <row r="276" spans="1:6" x14ac:dyDescent="0.35">
      <c r="A276" s="235"/>
      <c r="B276" s="213"/>
      <c r="C276" s="202"/>
      <c r="D276" s="236"/>
      <c r="E276" s="215"/>
      <c r="F276" s="230"/>
    </row>
    <row r="277" spans="1:6" x14ac:dyDescent="0.35">
      <c r="A277" s="235"/>
      <c r="B277" s="213"/>
      <c r="C277" s="202"/>
      <c r="D277" s="232"/>
      <c r="E277" s="210"/>
      <c r="F277" s="230"/>
    </row>
    <row r="278" spans="1:6" x14ac:dyDescent="0.35">
      <c r="A278" s="237"/>
      <c r="B278" s="213"/>
      <c r="C278" s="202"/>
      <c r="D278" s="229"/>
      <c r="E278" s="215"/>
      <c r="F278" s="230"/>
    </row>
    <row r="279" spans="1:6" x14ac:dyDescent="0.35">
      <c r="A279" s="237"/>
      <c r="B279" s="198"/>
      <c r="C279" s="202"/>
      <c r="D279" s="229"/>
      <c r="E279" s="215"/>
      <c r="F279" s="230"/>
    </row>
    <row r="280" spans="1:6" x14ac:dyDescent="0.35">
      <c r="A280" s="202"/>
      <c r="B280" s="213"/>
      <c r="C280" s="202"/>
      <c r="D280" s="229"/>
      <c r="E280" s="215"/>
      <c r="F280" s="230"/>
    </row>
    <row r="281" spans="1:6" x14ac:dyDescent="0.35">
      <c r="A281" s="235"/>
      <c r="B281" s="213"/>
      <c r="C281" s="202"/>
      <c r="D281" s="236"/>
      <c r="E281" s="215"/>
      <c r="F281" s="230"/>
    </row>
    <row r="282" spans="1:6" x14ac:dyDescent="0.35">
      <c r="A282" s="202"/>
      <c r="B282" s="213"/>
      <c r="C282" s="202"/>
      <c r="D282" s="229"/>
      <c r="E282" s="215"/>
      <c r="F282" s="230"/>
    </row>
    <row r="283" spans="1:6" x14ac:dyDescent="0.35">
      <c r="A283" s="227"/>
      <c r="B283" s="228"/>
      <c r="C283" s="202"/>
      <c r="D283" s="229"/>
      <c r="E283" s="215"/>
      <c r="F283" s="230"/>
    </row>
    <row r="284" spans="1:6" x14ac:dyDescent="0.35">
      <c r="A284" s="202"/>
      <c r="B284" s="213"/>
      <c r="C284" s="202"/>
      <c r="D284" s="229"/>
      <c r="E284" s="215"/>
      <c r="F284" s="230"/>
    </row>
    <row r="285" spans="1:6" x14ac:dyDescent="0.35">
      <c r="A285" s="237"/>
      <c r="B285" s="238"/>
      <c r="C285" s="205"/>
      <c r="D285" s="229"/>
      <c r="E285" s="215"/>
      <c r="F285" s="230"/>
    </row>
    <row r="286" spans="1:6" x14ac:dyDescent="0.35">
      <c r="A286" s="202"/>
      <c r="B286" s="213"/>
      <c r="C286" s="202"/>
      <c r="D286" s="229"/>
      <c r="E286" s="215"/>
      <c r="F286" s="230"/>
    </row>
    <row r="287" spans="1:6" x14ac:dyDescent="0.35">
      <c r="A287" s="237"/>
      <c r="B287" s="238"/>
      <c r="C287" s="205"/>
      <c r="D287" s="229"/>
      <c r="E287" s="215"/>
      <c r="F287" s="230"/>
    </row>
    <row r="288" spans="1:6" x14ac:dyDescent="0.35">
      <c r="A288" s="202"/>
      <c r="B288" s="213"/>
      <c r="C288" s="202"/>
      <c r="D288" s="229"/>
      <c r="E288" s="215"/>
      <c r="F288" s="230"/>
    </row>
    <row r="289" spans="1:6" x14ac:dyDescent="0.35">
      <c r="A289" s="237"/>
      <c r="B289" s="238"/>
      <c r="C289" s="205"/>
      <c r="D289" s="229"/>
      <c r="E289" s="215"/>
      <c r="F289" s="230"/>
    </row>
    <row r="290" spans="1:6" x14ac:dyDescent="0.35">
      <c r="A290" s="202"/>
      <c r="B290" s="213"/>
      <c r="C290" s="205"/>
      <c r="D290" s="229"/>
      <c r="E290" s="215"/>
      <c r="F290" s="230"/>
    </row>
    <row r="291" spans="1:6" x14ac:dyDescent="0.35">
      <c r="A291" s="237"/>
      <c r="B291" s="213"/>
      <c r="C291" s="205"/>
      <c r="D291" s="229"/>
      <c r="E291" s="215"/>
      <c r="F291" s="230"/>
    </row>
    <row r="292" spans="1:6" x14ac:dyDescent="0.35">
      <c r="A292" s="202"/>
      <c r="B292" s="213"/>
      <c r="C292" s="205"/>
      <c r="D292" s="229"/>
      <c r="E292" s="215"/>
      <c r="F292" s="230"/>
    </row>
    <row r="293" spans="1:6" x14ac:dyDescent="0.35">
      <c r="A293" s="237"/>
      <c r="B293" s="213"/>
      <c r="C293" s="205"/>
      <c r="D293" s="229"/>
      <c r="E293" s="215"/>
      <c r="F293" s="230"/>
    </row>
    <row r="294" spans="1:6" x14ac:dyDescent="0.35">
      <c r="A294" s="202"/>
      <c r="B294" s="213"/>
      <c r="C294" s="205"/>
      <c r="D294" s="229"/>
      <c r="E294" s="215"/>
      <c r="F294" s="230"/>
    </row>
    <row r="295" spans="1:6" x14ac:dyDescent="0.35">
      <c r="A295" s="237"/>
      <c r="B295" s="213"/>
      <c r="C295" s="205"/>
      <c r="D295" s="229"/>
      <c r="E295" s="215"/>
      <c r="F295" s="230"/>
    </row>
    <row r="296" spans="1:6" x14ac:dyDescent="0.35">
      <c r="A296" s="231"/>
      <c r="B296" s="213"/>
      <c r="C296" s="202"/>
      <c r="D296" s="229"/>
      <c r="E296" s="215"/>
      <c r="F296" s="230"/>
    </row>
    <row r="297" spans="1:6" x14ac:dyDescent="0.35">
      <c r="A297" s="231"/>
      <c r="B297" s="213"/>
      <c r="C297" s="202"/>
      <c r="D297" s="232"/>
      <c r="E297" s="215"/>
      <c r="F297" s="230"/>
    </row>
    <row r="298" spans="1:6" x14ac:dyDescent="0.35">
      <c r="A298" s="231"/>
      <c r="B298" s="213"/>
      <c r="C298" s="202"/>
      <c r="D298" s="232"/>
      <c r="E298" s="215"/>
      <c r="F298" s="230"/>
    </row>
    <row r="299" spans="1:6" x14ac:dyDescent="0.35">
      <c r="A299" s="202"/>
      <c r="B299" s="213"/>
      <c r="C299" s="202"/>
      <c r="D299" s="229"/>
      <c r="E299" s="215"/>
      <c r="F299" s="230"/>
    </row>
    <row r="300" spans="1:6" x14ac:dyDescent="0.35">
      <c r="A300" s="220"/>
      <c r="B300" s="221"/>
      <c r="C300" s="202"/>
      <c r="D300" s="222"/>
      <c r="E300" s="223"/>
      <c r="F300" s="224"/>
    </row>
    <row r="301" spans="1:6" x14ac:dyDescent="0.35">
      <c r="A301" s="200"/>
      <c r="B301" s="200"/>
      <c r="C301" s="201"/>
      <c r="D301" s="200"/>
      <c r="E301" s="200"/>
      <c r="F301" s="200"/>
    </row>
    <row r="302" spans="1:6" x14ac:dyDescent="0.35">
      <c r="A302" s="239"/>
      <c r="B302" s="198"/>
      <c r="C302" s="202"/>
      <c r="D302" s="203"/>
      <c r="E302" s="204"/>
      <c r="F302" s="204"/>
    </row>
    <row r="303" spans="1:6" x14ac:dyDescent="0.35">
      <c r="A303" s="198"/>
      <c r="B303" s="198"/>
      <c r="C303" s="202"/>
      <c r="D303" s="222"/>
      <c r="E303" s="203"/>
      <c r="F303" s="203"/>
    </row>
    <row r="304" spans="1:6" x14ac:dyDescent="0.35">
      <c r="A304" s="202"/>
      <c r="B304" s="198"/>
      <c r="C304" s="202"/>
      <c r="D304" s="214"/>
      <c r="E304" s="215"/>
      <c r="F304" s="215"/>
    </row>
    <row r="305" spans="1:6" x14ac:dyDescent="0.35">
      <c r="A305" s="202"/>
      <c r="B305" s="240"/>
      <c r="C305" s="202"/>
      <c r="D305" s="232"/>
      <c r="E305" s="215"/>
      <c r="F305" s="230"/>
    </row>
    <row r="306" spans="1:6" x14ac:dyDescent="0.35">
      <c r="A306" s="205"/>
      <c r="B306" s="233"/>
      <c r="C306" s="205"/>
      <c r="D306" s="232"/>
      <c r="E306" s="215"/>
      <c r="F306" s="230"/>
    </row>
    <row r="307" spans="1:6" x14ac:dyDescent="0.35">
      <c r="A307" s="205"/>
      <c r="B307" s="233"/>
      <c r="C307" s="205"/>
      <c r="D307" s="232"/>
      <c r="E307" s="215"/>
      <c r="F307" s="230"/>
    </row>
    <row r="308" spans="1:6" x14ac:dyDescent="0.35">
      <c r="A308" s="202"/>
      <c r="B308" s="240"/>
      <c r="C308" s="202"/>
      <c r="D308" s="229"/>
      <c r="E308" s="215"/>
      <c r="F308" s="230"/>
    </row>
    <row r="309" spans="1:6" x14ac:dyDescent="0.35">
      <c r="A309" s="202"/>
      <c r="B309" s="240"/>
      <c r="C309" s="202"/>
      <c r="D309" s="232"/>
      <c r="E309" s="215"/>
      <c r="F309" s="230"/>
    </row>
    <row r="310" spans="1:6" x14ac:dyDescent="0.35">
      <c r="A310" s="202"/>
      <c r="B310" s="233"/>
      <c r="C310" s="205"/>
      <c r="D310" s="229"/>
      <c r="E310" s="215"/>
      <c r="F310" s="230"/>
    </row>
    <row r="311" spans="1:6" x14ac:dyDescent="0.35">
      <c r="A311" s="202"/>
      <c r="B311" s="233"/>
      <c r="C311" s="205"/>
      <c r="D311" s="229"/>
      <c r="E311" s="215"/>
      <c r="F311" s="230"/>
    </row>
    <row r="312" spans="1:6" x14ac:dyDescent="0.35">
      <c r="A312" s="202"/>
      <c r="B312" s="204"/>
      <c r="C312" s="205"/>
      <c r="D312" s="229"/>
      <c r="E312" s="215"/>
      <c r="F312" s="230"/>
    </row>
    <row r="313" spans="1:6" x14ac:dyDescent="0.35">
      <c r="A313" s="202"/>
      <c r="B313" s="233"/>
      <c r="C313" s="205"/>
      <c r="D313" s="229"/>
      <c r="E313" s="215"/>
      <c r="F313" s="230"/>
    </row>
    <row r="314" spans="1:6" x14ac:dyDescent="0.35">
      <c r="A314" s="202"/>
      <c r="B314" s="240"/>
      <c r="C314" s="205"/>
      <c r="D314" s="229"/>
      <c r="E314" s="215"/>
      <c r="F314" s="230"/>
    </row>
    <row r="315" spans="1:6" x14ac:dyDescent="0.35">
      <c r="A315" s="202"/>
      <c r="B315" s="240"/>
      <c r="C315" s="205"/>
      <c r="D315" s="229"/>
      <c r="E315" s="215"/>
      <c r="F315" s="230"/>
    </row>
    <row r="316" spans="1:6" x14ac:dyDescent="0.35">
      <c r="A316" s="202"/>
      <c r="B316" s="240"/>
      <c r="C316" s="205"/>
      <c r="D316" s="229"/>
      <c r="E316" s="215"/>
      <c r="F316" s="230"/>
    </row>
    <row r="317" spans="1:6" x14ac:dyDescent="0.35">
      <c r="A317" s="202"/>
      <c r="B317" s="240"/>
      <c r="C317" s="205"/>
      <c r="D317" s="229"/>
      <c r="E317" s="215"/>
      <c r="F317" s="230"/>
    </row>
    <row r="318" spans="1:6" x14ac:dyDescent="0.35">
      <c r="A318" s="202"/>
      <c r="B318" s="240"/>
      <c r="C318" s="205"/>
      <c r="D318" s="229"/>
      <c r="E318" s="215"/>
      <c r="F318" s="230"/>
    </row>
    <row r="319" spans="1:6" x14ac:dyDescent="0.35">
      <c r="A319" s="202"/>
      <c r="B319" s="240"/>
      <c r="C319" s="205"/>
      <c r="D319" s="229"/>
      <c r="E319" s="215"/>
      <c r="F319" s="230"/>
    </row>
    <row r="320" spans="1:6" x14ac:dyDescent="0.35">
      <c r="A320" s="202"/>
      <c r="B320" s="240"/>
      <c r="C320" s="205"/>
      <c r="D320" s="229"/>
      <c r="E320" s="215"/>
      <c r="F320" s="230"/>
    </row>
    <row r="321" spans="1:6" x14ac:dyDescent="0.35">
      <c r="A321" s="202"/>
      <c r="B321" s="240"/>
      <c r="C321" s="205"/>
      <c r="D321" s="229"/>
      <c r="E321" s="215"/>
      <c r="F321" s="230"/>
    </row>
    <row r="322" spans="1:6" x14ac:dyDescent="0.35">
      <c r="A322" s="202"/>
      <c r="B322" s="240"/>
      <c r="C322" s="205"/>
      <c r="D322" s="229"/>
      <c r="E322" s="215"/>
      <c r="F322" s="230"/>
    </row>
    <row r="323" spans="1:6" x14ac:dyDescent="0.35">
      <c r="A323" s="202"/>
      <c r="B323" s="204"/>
      <c r="C323" s="205"/>
      <c r="D323" s="229"/>
      <c r="E323" s="215"/>
      <c r="F323" s="230"/>
    </row>
    <row r="324" spans="1:6" x14ac:dyDescent="0.35">
      <c r="A324" s="205"/>
      <c r="B324" s="240"/>
      <c r="C324" s="205"/>
      <c r="D324" s="229"/>
      <c r="E324" s="215"/>
      <c r="F324" s="230"/>
    </row>
    <row r="325" spans="1:6" x14ac:dyDescent="0.35">
      <c r="A325" s="205"/>
      <c r="B325" s="240"/>
      <c r="C325" s="205"/>
      <c r="D325" s="229"/>
      <c r="E325" s="215"/>
      <c r="F325" s="230"/>
    </row>
    <row r="326" spans="1:6" x14ac:dyDescent="0.35">
      <c r="A326" s="205"/>
      <c r="B326" s="240"/>
      <c r="C326" s="205"/>
      <c r="D326" s="229"/>
      <c r="E326" s="215"/>
      <c r="F326" s="230"/>
    </row>
    <row r="327" spans="1:6" x14ac:dyDescent="0.35">
      <c r="A327" s="202"/>
      <c r="B327" s="240"/>
      <c r="C327" s="205"/>
      <c r="D327" s="229"/>
      <c r="E327" s="215"/>
      <c r="F327" s="230"/>
    </row>
    <row r="328" spans="1:6" x14ac:dyDescent="0.35">
      <c r="A328" s="205"/>
      <c r="B328" s="240"/>
      <c r="C328" s="205"/>
      <c r="D328" s="229"/>
      <c r="E328" s="215"/>
      <c r="F328" s="230"/>
    </row>
    <row r="329" spans="1:6" x14ac:dyDescent="0.35">
      <c r="A329" s="202"/>
      <c r="B329" s="240"/>
      <c r="C329" s="205"/>
      <c r="D329" s="229"/>
      <c r="E329" s="215"/>
      <c r="F329" s="230"/>
    </row>
    <row r="330" spans="1:6" x14ac:dyDescent="0.35">
      <c r="A330" s="205"/>
      <c r="B330" s="240"/>
      <c r="C330" s="205"/>
      <c r="D330" s="229"/>
      <c r="E330" s="215"/>
      <c r="F330" s="230"/>
    </row>
    <row r="331" spans="1:6" x14ac:dyDescent="0.35">
      <c r="A331" s="202"/>
      <c r="B331" s="198"/>
      <c r="C331" s="205"/>
      <c r="D331" s="214"/>
      <c r="E331" s="215"/>
      <c r="F331" s="230"/>
    </row>
    <row r="332" spans="1:6" x14ac:dyDescent="0.35">
      <c r="A332" s="202"/>
      <c r="B332" s="198"/>
      <c r="C332" s="205"/>
      <c r="D332" s="214"/>
      <c r="E332" s="215"/>
      <c r="F332" s="230"/>
    </row>
    <row r="333" spans="1:6" x14ac:dyDescent="0.35">
      <c r="A333" s="202"/>
      <c r="B333" s="233"/>
      <c r="C333" s="202"/>
      <c r="D333" s="214"/>
      <c r="E333" s="215"/>
      <c r="F333" s="230"/>
    </row>
    <row r="334" spans="1:6" x14ac:dyDescent="0.35">
      <c r="A334" s="205"/>
      <c r="B334" s="199"/>
      <c r="C334" s="202"/>
      <c r="D334" s="214"/>
      <c r="E334" s="215"/>
      <c r="F334" s="230"/>
    </row>
    <row r="335" spans="1:6" x14ac:dyDescent="0.35">
      <c r="A335" s="202"/>
      <c r="B335" s="199"/>
      <c r="C335" s="205"/>
      <c r="D335" s="229"/>
      <c r="E335" s="215"/>
      <c r="F335" s="230"/>
    </row>
    <row r="336" spans="1:6" x14ac:dyDescent="0.35">
      <c r="A336" s="202"/>
      <c r="B336" s="199"/>
      <c r="C336" s="205"/>
      <c r="D336" s="214"/>
      <c r="E336" s="215"/>
      <c r="F336" s="230"/>
    </row>
    <row r="337" spans="1:6" x14ac:dyDescent="0.35">
      <c r="A337" s="202"/>
      <c r="B337" s="241"/>
      <c r="C337" s="202"/>
      <c r="D337" s="214"/>
      <c r="E337" s="215"/>
      <c r="F337" s="230"/>
    </row>
    <row r="338" spans="1:6" x14ac:dyDescent="0.35">
      <c r="A338" s="205"/>
      <c r="B338" s="199"/>
      <c r="C338" s="202"/>
      <c r="D338" s="214"/>
      <c r="E338" s="215"/>
      <c r="F338" s="230"/>
    </row>
    <row r="339" spans="1:6" x14ac:dyDescent="0.35">
      <c r="A339" s="202"/>
      <c r="B339" s="240"/>
      <c r="C339" s="205"/>
      <c r="D339" s="229"/>
      <c r="E339" s="215"/>
      <c r="F339" s="230"/>
    </row>
    <row r="340" spans="1:6" x14ac:dyDescent="0.35">
      <c r="A340" s="205"/>
      <c r="B340" s="233"/>
      <c r="C340" s="202"/>
      <c r="D340" s="214"/>
      <c r="E340" s="215"/>
      <c r="F340" s="230"/>
    </row>
    <row r="341" spans="1:6" x14ac:dyDescent="0.35">
      <c r="A341" s="202"/>
      <c r="B341" s="240"/>
      <c r="C341" s="205"/>
      <c r="D341" s="229"/>
      <c r="E341" s="215"/>
      <c r="F341" s="230"/>
    </row>
    <row r="342" spans="1:6" x14ac:dyDescent="0.35">
      <c r="A342" s="205"/>
      <c r="B342" s="199"/>
      <c r="C342" s="205"/>
      <c r="D342" s="214"/>
      <c r="E342" s="215"/>
      <c r="F342" s="230"/>
    </row>
    <row r="343" spans="1:6" x14ac:dyDescent="0.35">
      <c r="A343" s="202"/>
      <c r="B343" s="213"/>
      <c r="C343" s="205"/>
      <c r="D343" s="214"/>
      <c r="E343" s="215"/>
      <c r="F343" s="230"/>
    </row>
    <row r="344" spans="1:6" x14ac:dyDescent="0.35">
      <c r="A344" s="205"/>
      <c r="B344" s="199"/>
      <c r="C344" s="205"/>
      <c r="D344" s="214"/>
      <c r="E344" s="215"/>
      <c r="F344" s="230"/>
    </row>
    <row r="345" spans="1:6" x14ac:dyDescent="0.35">
      <c r="A345" s="202"/>
      <c r="B345" s="199"/>
      <c r="C345" s="205"/>
      <c r="D345" s="214"/>
      <c r="E345" s="215"/>
      <c r="F345" s="230"/>
    </row>
    <row r="346" spans="1:6" x14ac:dyDescent="0.35">
      <c r="A346" s="205"/>
      <c r="B346" s="233"/>
      <c r="C346" s="205"/>
      <c r="D346" s="229"/>
      <c r="E346" s="215"/>
      <c r="F346" s="230"/>
    </row>
    <row r="347" spans="1:6" x14ac:dyDescent="0.35">
      <c r="A347" s="205"/>
      <c r="B347" s="233"/>
      <c r="C347" s="205"/>
      <c r="D347" s="229"/>
      <c r="E347" s="215"/>
      <c r="F347" s="230"/>
    </row>
    <row r="348" spans="1:6" x14ac:dyDescent="0.35">
      <c r="A348" s="205"/>
      <c r="B348" s="233"/>
      <c r="C348" s="205"/>
      <c r="D348" s="229"/>
      <c r="E348" s="215"/>
      <c r="F348" s="230"/>
    </row>
    <row r="349" spans="1:6" x14ac:dyDescent="0.35">
      <c r="A349" s="205"/>
      <c r="B349" s="233"/>
      <c r="C349" s="205"/>
      <c r="D349" s="229"/>
      <c r="E349" s="215"/>
      <c r="F349" s="230"/>
    </row>
    <row r="350" spans="1:6" x14ac:dyDescent="0.35">
      <c r="A350" s="205"/>
      <c r="B350" s="233"/>
      <c r="C350" s="205"/>
      <c r="D350" s="229"/>
      <c r="E350" s="215"/>
      <c r="F350" s="230"/>
    </row>
    <row r="351" spans="1:6" x14ac:dyDescent="0.35">
      <c r="A351" s="205"/>
      <c r="B351" s="233"/>
      <c r="C351" s="205"/>
      <c r="D351" s="229"/>
      <c r="E351" s="215"/>
      <c r="F351" s="230"/>
    </row>
    <row r="352" spans="1:6" x14ac:dyDescent="0.35">
      <c r="A352" s="205"/>
      <c r="B352" s="233"/>
      <c r="C352" s="205"/>
      <c r="D352" s="229"/>
      <c r="E352" s="215"/>
      <c r="F352" s="230"/>
    </row>
    <row r="353" spans="1:6" x14ac:dyDescent="0.35">
      <c r="A353" s="205"/>
      <c r="B353" s="233"/>
      <c r="C353" s="205"/>
      <c r="D353" s="229"/>
      <c r="E353" s="215"/>
      <c r="F353" s="230"/>
    </row>
    <row r="354" spans="1:6" x14ac:dyDescent="0.35">
      <c r="A354" s="205"/>
      <c r="B354" s="233"/>
      <c r="C354" s="205"/>
      <c r="D354" s="229"/>
      <c r="E354" s="215"/>
      <c r="F354" s="230"/>
    </row>
    <row r="355" spans="1:6" x14ac:dyDescent="0.35">
      <c r="A355" s="205"/>
      <c r="B355" s="233"/>
      <c r="C355" s="205"/>
      <c r="D355" s="229"/>
      <c r="E355" s="215"/>
      <c r="F355" s="230"/>
    </row>
    <row r="356" spans="1:6" x14ac:dyDescent="0.35">
      <c r="A356" s="205"/>
      <c r="B356" s="233"/>
      <c r="C356" s="205"/>
      <c r="D356" s="229"/>
      <c r="E356" s="215"/>
      <c r="F356" s="230"/>
    </row>
    <row r="357" spans="1:6" x14ac:dyDescent="0.35">
      <c r="A357" s="205"/>
      <c r="B357" s="199"/>
      <c r="C357" s="202"/>
      <c r="D357" s="214"/>
      <c r="E357" s="215"/>
      <c r="F357" s="230"/>
    </row>
    <row r="358" spans="1:6" x14ac:dyDescent="0.35">
      <c r="A358" s="202"/>
      <c r="B358" s="199"/>
      <c r="C358" s="205"/>
      <c r="D358" s="214"/>
      <c r="E358" s="215"/>
      <c r="F358" s="230"/>
    </row>
    <row r="359" spans="1:6" x14ac:dyDescent="0.35">
      <c r="A359" s="220"/>
      <c r="B359" s="221"/>
      <c r="C359" s="202"/>
      <c r="D359" s="222"/>
      <c r="E359" s="223"/>
      <c r="F359" s="224"/>
    </row>
    <row r="360" spans="1:6" x14ac:dyDescent="0.35">
      <c r="A360" s="200"/>
      <c r="B360" s="200"/>
      <c r="C360" s="201"/>
      <c r="D360" s="200"/>
      <c r="E360" s="200"/>
      <c r="F360" s="200"/>
    </row>
    <row r="361" spans="1:6" x14ac:dyDescent="0.35">
      <c r="A361" s="239"/>
      <c r="B361" s="148"/>
      <c r="C361" s="242"/>
      <c r="D361" s="203"/>
      <c r="E361" s="204"/>
      <c r="F361" s="204"/>
    </row>
    <row r="362" spans="1:6" x14ac:dyDescent="0.35">
      <c r="A362" s="198"/>
      <c r="B362" s="198"/>
      <c r="C362" s="202"/>
      <c r="D362" s="222"/>
      <c r="E362" s="203"/>
      <c r="F362" s="203"/>
    </row>
    <row r="363" spans="1:6" x14ac:dyDescent="0.35">
      <c r="A363" s="202"/>
      <c r="B363" s="243"/>
      <c r="C363" s="242"/>
      <c r="D363" s="244"/>
      <c r="E363" s="245"/>
      <c r="F363" s="245"/>
    </row>
    <row r="364" spans="1:6" x14ac:dyDescent="0.35">
      <c r="A364" s="202"/>
      <c r="B364" s="148"/>
      <c r="C364" s="242"/>
      <c r="D364" s="244"/>
      <c r="E364" s="245"/>
      <c r="F364" s="245"/>
    </row>
    <row r="365" spans="1:6" x14ac:dyDescent="0.35">
      <c r="A365" s="202"/>
      <c r="B365" s="228"/>
      <c r="C365" s="202"/>
      <c r="D365" s="229"/>
      <c r="E365" s="215"/>
      <c r="F365" s="230"/>
    </row>
    <row r="366" spans="1:6" x14ac:dyDescent="0.35">
      <c r="A366" s="202"/>
      <c r="B366" s="213"/>
      <c r="C366" s="202"/>
      <c r="D366" s="229"/>
      <c r="E366" s="215"/>
      <c r="F366" s="230"/>
    </row>
    <row r="367" spans="1:6" x14ac:dyDescent="0.35">
      <c r="A367" s="205"/>
      <c r="B367" s="240"/>
      <c r="C367" s="205"/>
      <c r="D367" s="229"/>
      <c r="E367" s="215"/>
      <c r="F367" s="230"/>
    </row>
    <row r="368" spans="1:6" x14ac:dyDescent="0.35">
      <c r="A368" s="202"/>
      <c r="B368" s="213"/>
      <c r="C368" s="202"/>
      <c r="D368" s="229"/>
      <c r="E368" s="215"/>
      <c r="F368" s="230"/>
    </row>
    <row r="369" spans="1:6" x14ac:dyDescent="0.35">
      <c r="A369" s="205"/>
      <c r="B369" s="240"/>
      <c r="C369" s="205"/>
      <c r="D369" s="229"/>
      <c r="E369" s="215"/>
      <c r="F369" s="230"/>
    </row>
    <row r="370" spans="1:6" x14ac:dyDescent="0.35">
      <c r="A370" s="202"/>
      <c r="B370" s="148"/>
      <c r="C370" s="242"/>
      <c r="D370" s="229"/>
      <c r="E370" s="246"/>
      <c r="F370" s="245"/>
    </row>
    <row r="371" spans="1:6" x14ac:dyDescent="0.35">
      <c r="A371" s="202"/>
      <c r="B371" s="247"/>
      <c r="C371" s="242"/>
      <c r="D371" s="248"/>
      <c r="E371" s="246"/>
      <c r="F371" s="245"/>
    </row>
    <row r="372" spans="1:6" x14ac:dyDescent="0.35">
      <c r="A372" s="202"/>
      <c r="B372" s="249"/>
      <c r="C372" s="242"/>
      <c r="D372" s="248"/>
      <c r="E372" s="246"/>
      <c r="F372" s="245"/>
    </row>
    <row r="373" spans="1:6" x14ac:dyDescent="0.35">
      <c r="A373" s="202"/>
      <c r="B373" s="250"/>
      <c r="C373" s="242"/>
      <c r="D373" s="248"/>
      <c r="E373" s="246"/>
      <c r="F373" s="245"/>
    </row>
    <row r="374" spans="1:6" x14ac:dyDescent="0.35">
      <c r="A374" s="202"/>
      <c r="B374" s="148"/>
      <c r="C374" s="242"/>
      <c r="D374" s="251"/>
      <c r="E374" s="246"/>
      <c r="F374" s="245"/>
    </row>
    <row r="375" spans="1:6" x14ac:dyDescent="0.35">
      <c r="A375" s="202"/>
      <c r="B375" s="148"/>
      <c r="C375" s="205"/>
      <c r="D375" s="251"/>
      <c r="E375" s="245"/>
      <c r="F375" s="230"/>
    </row>
    <row r="376" spans="1:6" x14ac:dyDescent="0.35">
      <c r="A376" s="202"/>
      <c r="B376" s="148"/>
      <c r="C376" s="242"/>
      <c r="D376" s="251"/>
      <c r="E376" s="246"/>
      <c r="F376" s="245"/>
    </row>
    <row r="377" spans="1:6" x14ac:dyDescent="0.35">
      <c r="A377" s="202"/>
      <c r="B377" s="250"/>
      <c r="C377" s="242"/>
      <c r="D377" s="251"/>
      <c r="E377" s="246"/>
      <c r="F377" s="245"/>
    </row>
    <row r="378" spans="1:6" x14ac:dyDescent="0.35">
      <c r="A378" s="202"/>
      <c r="B378" s="148"/>
      <c r="C378" s="242"/>
      <c r="D378" s="251"/>
      <c r="E378" s="246"/>
      <c r="F378" s="245"/>
    </row>
    <row r="379" spans="1:6" x14ac:dyDescent="0.35">
      <c r="A379" s="202"/>
      <c r="B379" s="148"/>
      <c r="C379" s="205"/>
      <c r="D379" s="251"/>
      <c r="E379" s="245"/>
      <c r="F379" s="230"/>
    </row>
    <row r="380" spans="1:6" x14ac:dyDescent="0.35">
      <c r="A380" s="202"/>
      <c r="B380" s="148"/>
      <c r="C380" s="242"/>
      <c r="D380" s="251"/>
      <c r="E380" s="246"/>
      <c r="F380" s="245"/>
    </row>
    <row r="381" spans="1:6" x14ac:dyDescent="0.35">
      <c r="A381" s="202"/>
      <c r="B381" s="204"/>
      <c r="C381" s="242"/>
      <c r="D381" s="251"/>
      <c r="E381" s="245"/>
      <c r="F381" s="245"/>
    </row>
    <row r="382" spans="1:6" x14ac:dyDescent="0.35">
      <c r="A382" s="202"/>
      <c r="B382" s="252"/>
      <c r="C382" s="242"/>
      <c r="D382" s="251"/>
      <c r="E382" s="245"/>
      <c r="F382" s="245"/>
    </row>
    <row r="383" spans="1:6" x14ac:dyDescent="0.35">
      <c r="A383" s="253"/>
      <c r="B383" s="254"/>
      <c r="C383" s="255"/>
      <c r="D383" s="256"/>
      <c r="E383" s="246"/>
      <c r="F383" s="246"/>
    </row>
    <row r="384" spans="1:6" x14ac:dyDescent="0.35">
      <c r="A384" s="253"/>
      <c r="B384" s="149"/>
      <c r="C384" s="255"/>
      <c r="D384" s="256"/>
      <c r="E384" s="246"/>
      <c r="F384" s="246"/>
    </row>
    <row r="385" spans="1:6" x14ac:dyDescent="0.35">
      <c r="A385" s="202"/>
      <c r="B385" s="148"/>
      <c r="C385" s="242"/>
      <c r="D385" s="214"/>
      <c r="E385" s="246"/>
      <c r="F385" s="245"/>
    </row>
    <row r="386" spans="1:6" x14ac:dyDescent="0.35">
      <c r="A386" s="202"/>
      <c r="B386" s="249"/>
      <c r="C386" s="242"/>
      <c r="D386" s="257"/>
      <c r="E386" s="246"/>
      <c r="F386" s="245"/>
    </row>
    <row r="387" spans="1:6" x14ac:dyDescent="0.35">
      <c r="A387" s="202"/>
      <c r="B387" s="258"/>
      <c r="C387" s="242"/>
      <c r="D387" s="214"/>
      <c r="E387" s="246"/>
      <c r="F387" s="245"/>
    </row>
    <row r="388" spans="1:6" x14ac:dyDescent="0.35">
      <c r="A388" s="202"/>
      <c r="B388" s="259"/>
      <c r="C388" s="242"/>
      <c r="D388" s="257"/>
      <c r="E388" s="246"/>
      <c r="F388" s="245"/>
    </row>
    <row r="389" spans="1:6" x14ac:dyDescent="0.35">
      <c r="A389" s="202"/>
      <c r="B389" s="240"/>
      <c r="C389" s="202"/>
      <c r="D389" s="214"/>
      <c r="E389" s="246"/>
      <c r="F389" s="245"/>
    </row>
    <row r="390" spans="1:6" x14ac:dyDescent="0.35">
      <c r="A390" s="202"/>
      <c r="B390" s="148"/>
      <c r="C390" s="242"/>
      <c r="D390" s="248"/>
      <c r="E390" s="246"/>
      <c r="F390" s="245"/>
    </row>
    <row r="391" spans="1:6" x14ac:dyDescent="0.35">
      <c r="A391" s="202"/>
      <c r="B391" s="148"/>
      <c r="C391" s="242"/>
      <c r="D391" s="248"/>
      <c r="E391" s="246"/>
      <c r="F391" s="245"/>
    </row>
    <row r="392" spans="1:6" x14ac:dyDescent="0.35">
      <c r="A392" s="202"/>
      <c r="B392" s="148"/>
      <c r="C392" s="242"/>
      <c r="D392" s="248"/>
      <c r="E392" s="246"/>
      <c r="F392" s="245"/>
    </row>
    <row r="393" spans="1:6" x14ac:dyDescent="0.35">
      <c r="A393" s="202"/>
      <c r="B393" s="148"/>
      <c r="C393" s="242"/>
      <c r="D393" s="248"/>
      <c r="E393" s="246"/>
      <c r="F393" s="245"/>
    </row>
    <row r="394" spans="1:6" x14ac:dyDescent="0.35">
      <c r="A394" s="202"/>
      <c r="B394" s="148"/>
      <c r="C394" s="242"/>
      <c r="D394" s="248"/>
      <c r="E394" s="246"/>
      <c r="F394" s="245"/>
    </row>
    <row r="395" spans="1:6" x14ac:dyDescent="0.35">
      <c r="A395" s="202"/>
      <c r="B395" s="148"/>
      <c r="C395" s="242"/>
      <c r="D395" s="248"/>
      <c r="E395" s="246"/>
      <c r="F395" s="245"/>
    </row>
    <row r="396" spans="1:6" x14ac:dyDescent="0.35">
      <c r="A396" s="202"/>
      <c r="B396" s="148"/>
      <c r="C396" s="242"/>
      <c r="D396" s="248"/>
      <c r="E396" s="246"/>
      <c r="F396" s="245"/>
    </row>
    <row r="397" spans="1:6" x14ac:dyDescent="0.35">
      <c r="A397" s="202"/>
      <c r="B397" s="148"/>
      <c r="C397" s="242"/>
      <c r="D397" s="248"/>
      <c r="E397" s="246"/>
      <c r="F397" s="245"/>
    </row>
    <row r="398" spans="1:6" x14ac:dyDescent="0.35">
      <c r="A398" s="202"/>
      <c r="B398" s="148"/>
      <c r="C398" s="242"/>
      <c r="D398" s="248"/>
      <c r="E398" s="246"/>
      <c r="F398" s="245"/>
    </row>
    <row r="399" spans="1:6" x14ac:dyDescent="0.35">
      <c r="A399" s="202"/>
      <c r="B399" s="148"/>
      <c r="C399" s="242"/>
      <c r="D399" s="248"/>
      <c r="E399" s="246"/>
      <c r="F399" s="245"/>
    </row>
    <row r="400" spans="1:6" x14ac:dyDescent="0.35">
      <c r="A400" s="202"/>
      <c r="B400" s="148"/>
      <c r="C400" s="242"/>
      <c r="D400" s="248"/>
      <c r="E400" s="246"/>
      <c r="F400" s="245"/>
    </row>
    <row r="401" spans="1:6" x14ac:dyDescent="0.35">
      <c r="A401" s="202"/>
      <c r="B401" s="148"/>
      <c r="C401" s="242"/>
      <c r="D401" s="248"/>
      <c r="E401" s="246"/>
      <c r="F401" s="245"/>
    </row>
    <row r="402" spans="1:6" x14ac:dyDescent="0.35">
      <c r="A402" s="202"/>
      <c r="B402" s="148"/>
      <c r="C402" s="242"/>
      <c r="D402" s="248"/>
      <c r="E402" s="246"/>
      <c r="F402" s="245"/>
    </row>
    <row r="403" spans="1:6" x14ac:dyDescent="0.35">
      <c r="A403" s="202"/>
      <c r="B403" s="148"/>
      <c r="C403" s="242"/>
      <c r="D403" s="248"/>
      <c r="E403" s="246"/>
      <c r="F403" s="245"/>
    </row>
    <row r="404" spans="1:6" x14ac:dyDescent="0.35">
      <c r="A404" s="202"/>
      <c r="B404" s="148"/>
      <c r="C404" s="242"/>
      <c r="D404" s="248"/>
      <c r="E404" s="246"/>
      <c r="F404" s="245"/>
    </row>
    <row r="405" spans="1:6" x14ac:dyDescent="0.35">
      <c r="A405" s="202"/>
      <c r="B405" s="148"/>
      <c r="C405" s="242"/>
      <c r="D405" s="248"/>
      <c r="E405" s="246"/>
      <c r="F405" s="245"/>
    </row>
    <row r="406" spans="1:6" x14ac:dyDescent="0.35">
      <c r="A406" s="202"/>
      <c r="B406" s="148"/>
      <c r="C406" s="242"/>
      <c r="D406" s="248"/>
      <c r="E406" s="246"/>
      <c r="F406" s="245"/>
    </row>
    <row r="407" spans="1:6" x14ac:dyDescent="0.35">
      <c r="A407" s="202"/>
      <c r="B407" s="148"/>
      <c r="C407" s="242"/>
      <c r="D407" s="248"/>
      <c r="E407" s="246"/>
      <c r="F407" s="245"/>
    </row>
    <row r="408" spans="1:6" x14ac:dyDescent="0.35">
      <c r="A408" s="202"/>
      <c r="B408" s="148"/>
      <c r="C408" s="242"/>
      <c r="D408" s="248"/>
      <c r="E408" s="246"/>
      <c r="F408" s="245"/>
    </row>
    <row r="409" spans="1:6" x14ac:dyDescent="0.35">
      <c r="A409" s="202"/>
      <c r="B409" s="148"/>
      <c r="C409" s="242"/>
      <c r="D409" s="248"/>
      <c r="E409" s="246"/>
      <c r="F409" s="245"/>
    </row>
    <row r="410" spans="1:6" x14ac:dyDescent="0.35">
      <c r="A410" s="202"/>
      <c r="B410" s="148"/>
      <c r="C410" s="242"/>
      <c r="D410" s="248"/>
      <c r="E410" s="246"/>
      <c r="F410" s="245"/>
    </row>
    <row r="411" spans="1:6" x14ac:dyDescent="0.35">
      <c r="A411" s="202"/>
      <c r="B411" s="148"/>
      <c r="C411" s="242"/>
      <c r="D411" s="248"/>
      <c r="E411" s="246"/>
      <c r="F411" s="245"/>
    </row>
    <row r="412" spans="1:6" x14ac:dyDescent="0.35">
      <c r="A412" s="202"/>
      <c r="B412" s="148"/>
      <c r="C412" s="242"/>
      <c r="D412" s="248"/>
      <c r="E412" s="246"/>
      <c r="F412" s="245"/>
    </row>
    <row r="413" spans="1:6" x14ac:dyDescent="0.35">
      <c r="A413" s="202"/>
      <c r="B413" s="148"/>
      <c r="C413" s="242"/>
      <c r="D413" s="248"/>
      <c r="E413" s="246"/>
      <c r="F413" s="245"/>
    </row>
    <row r="414" spans="1:6" x14ac:dyDescent="0.35">
      <c r="A414" s="202"/>
      <c r="B414" s="148"/>
      <c r="C414" s="242"/>
      <c r="D414" s="248"/>
      <c r="E414" s="246"/>
      <c r="F414" s="245"/>
    </row>
    <row r="415" spans="1:6" x14ac:dyDescent="0.35">
      <c r="A415" s="202"/>
      <c r="B415" s="148"/>
      <c r="C415" s="242"/>
      <c r="D415" s="248"/>
      <c r="E415" s="246"/>
      <c r="F415" s="245"/>
    </row>
    <row r="416" spans="1:6" x14ac:dyDescent="0.35">
      <c r="A416" s="202"/>
      <c r="B416" s="148"/>
      <c r="C416" s="242"/>
      <c r="D416" s="248"/>
      <c r="E416" s="246"/>
      <c r="F416" s="245"/>
    </row>
    <row r="417" spans="1:6" x14ac:dyDescent="0.35">
      <c r="A417" s="220"/>
      <c r="B417" s="221"/>
      <c r="C417" s="202"/>
      <c r="D417" s="222"/>
      <c r="E417" s="223"/>
      <c r="F417" s="224"/>
    </row>
    <row r="418" spans="1:6" x14ac:dyDescent="0.35">
      <c r="A418" s="200"/>
      <c r="B418" s="200"/>
      <c r="C418" s="201"/>
      <c r="D418" s="200"/>
      <c r="E418" s="200"/>
      <c r="F418" s="200"/>
    </row>
    <row r="419" spans="1:6" x14ac:dyDescent="0.35">
      <c r="A419" s="239"/>
      <c r="B419" s="148"/>
      <c r="C419" s="242"/>
      <c r="D419" s="203"/>
      <c r="E419" s="204"/>
      <c r="F419" s="204"/>
    </row>
    <row r="420" spans="1:6" x14ac:dyDescent="0.35">
      <c r="A420" s="198"/>
      <c r="B420" s="198"/>
      <c r="C420" s="202"/>
      <c r="D420" s="222"/>
      <c r="E420" s="203"/>
      <c r="F420" s="203"/>
    </row>
    <row r="421" spans="1:6" x14ac:dyDescent="0.35">
      <c r="A421" s="202"/>
      <c r="B421" s="243"/>
      <c r="C421" s="242"/>
      <c r="D421" s="244"/>
      <c r="E421" s="245"/>
      <c r="F421" s="245"/>
    </row>
    <row r="422" spans="1:6" x14ac:dyDescent="0.35">
      <c r="A422" s="202"/>
      <c r="B422" s="148"/>
      <c r="C422" s="242"/>
      <c r="D422" s="244"/>
      <c r="E422" s="245"/>
      <c r="F422" s="245"/>
    </row>
    <row r="423" spans="1:6" x14ac:dyDescent="0.35">
      <c r="A423" s="253"/>
      <c r="B423" s="254"/>
      <c r="C423" s="255"/>
      <c r="D423" s="256"/>
      <c r="E423" s="246"/>
      <c r="F423" s="246"/>
    </row>
    <row r="424" spans="1:6" x14ac:dyDescent="0.35">
      <c r="A424" s="253"/>
      <c r="B424" s="149"/>
      <c r="C424" s="255"/>
      <c r="D424" s="256"/>
      <c r="E424" s="246"/>
      <c r="F424" s="246"/>
    </row>
    <row r="425" spans="1:6" x14ac:dyDescent="0.35">
      <c r="A425" s="202"/>
      <c r="B425" s="148"/>
      <c r="C425" s="242"/>
      <c r="D425" s="244"/>
      <c r="E425" s="246"/>
      <c r="F425" s="245"/>
    </row>
    <row r="426" spans="1:6" x14ac:dyDescent="0.35">
      <c r="A426" s="202"/>
      <c r="B426" s="249"/>
      <c r="C426" s="242"/>
      <c r="D426" s="244"/>
      <c r="E426" s="246"/>
      <c r="F426" s="245"/>
    </row>
    <row r="427" spans="1:6" x14ac:dyDescent="0.35">
      <c r="A427" s="202"/>
      <c r="B427" s="259"/>
      <c r="C427" s="242"/>
      <c r="D427" s="244"/>
      <c r="E427" s="246"/>
      <c r="F427" s="245"/>
    </row>
    <row r="428" spans="1:6" x14ac:dyDescent="0.35">
      <c r="A428" s="202"/>
      <c r="B428" s="259"/>
      <c r="C428" s="242"/>
      <c r="D428" s="244"/>
      <c r="E428" s="246"/>
      <c r="F428" s="245"/>
    </row>
    <row r="429" spans="1:6" x14ac:dyDescent="0.35">
      <c r="A429" s="202"/>
      <c r="B429" s="233"/>
      <c r="C429" s="242"/>
      <c r="D429" s="244"/>
      <c r="E429" s="246"/>
      <c r="F429" s="245"/>
    </row>
    <row r="430" spans="1:6" x14ac:dyDescent="0.35">
      <c r="A430" s="202"/>
      <c r="B430" s="240"/>
      <c r="C430" s="242"/>
      <c r="D430" s="244"/>
      <c r="E430" s="246"/>
      <c r="F430" s="245"/>
    </row>
    <row r="431" spans="1:6" x14ac:dyDescent="0.35">
      <c r="A431" s="202"/>
      <c r="B431" s="240"/>
      <c r="C431" s="242"/>
      <c r="D431" s="232"/>
      <c r="E431" s="245"/>
      <c r="F431" s="245"/>
    </row>
    <row r="432" spans="1:6" x14ac:dyDescent="0.35">
      <c r="A432" s="202"/>
      <c r="B432" s="240"/>
      <c r="C432" s="242"/>
      <c r="D432" s="244"/>
      <c r="E432" s="245"/>
      <c r="F432" s="245"/>
    </row>
    <row r="433" spans="1:6" x14ac:dyDescent="0.35">
      <c r="A433" s="202"/>
      <c r="B433" s="240"/>
      <c r="C433" s="202"/>
      <c r="D433" s="232"/>
      <c r="E433" s="245"/>
      <c r="F433" s="245"/>
    </row>
    <row r="434" spans="1:6" x14ac:dyDescent="0.35">
      <c r="A434" s="202"/>
      <c r="B434" s="240"/>
      <c r="C434" s="202"/>
      <c r="D434" s="232"/>
      <c r="E434" s="245"/>
      <c r="F434" s="245"/>
    </row>
    <row r="435" spans="1:6" x14ac:dyDescent="0.35">
      <c r="A435" s="202"/>
      <c r="B435" s="240"/>
      <c r="C435" s="202"/>
      <c r="D435" s="232"/>
      <c r="E435" s="245"/>
      <c r="F435" s="245"/>
    </row>
    <row r="436" spans="1:6" x14ac:dyDescent="0.35">
      <c r="A436" s="202"/>
      <c r="B436" s="148"/>
      <c r="C436" s="242"/>
      <c r="D436" s="248"/>
      <c r="E436" s="245"/>
      <c r="F436" s="245"/>
    </row>
    <row r="437" spans="1:6" x14ac:dyDescent="0.35">
      <c r="A437" s="202"/>
      <c r="B437" s="249"/>
      <c r="C437" s="242"/>
      <c r="D437" s="248"/>
      <c r="E437" s="245"/>
      <c r="F437" s="245"/>
    </row>
    <row r="438" spans="1:6" x14ac:dyDescent="0.35">
      <c r="A438" s="202"/>
      <c r="B438" s="148"/>
      <c r="C438" s="242"/>
      <c r="D438" s="248"/>
      <c r="E438" s="245"/>
      <c r="F438" s="245"/>
    </row>
    <row r="439" spans="1:6" x14ac:dyDescent="0.35">
      <c r="A439" s="202"/>
      <c r="B439" s="240"/>
      <c r="C439" s="242"/>
      <c r="D439" s="232"/>
      <c r="E439" s="245"/>
      <c r="F439" s="245"/>
    </row>
    <row r="440" spans="1:6" x14ac:dyDescent="0.35">
      <c r="A440" s="202"/>
      <c r="B440" s="240"/>
      <c r="C440" s="242"/>
      <c r="D440" s="248"/>
      <c r="E440" s="245"/>
      <c r="F440" s="245"/>
    </row>
    <row r="441" spans="1:6" x14ac:dyDescent="0.35">
      <c r="A441" s="202"/>
      <c r="B441" s="240"/>
      <c r="C441" s="202"/>
      <c r="D441" s="232"/>
      <c r="E441" s="245"/>
      <c r="F441" s="245"/>
    </row>
    <row r="442" spans="1:6" x14ac:dyDescent="0.35">
      <c r="A442" s="202"/>
      <c r="B442" s="240"/>
      <c r="C442" s="202"/>
      <c r="D442" s="232"/>
      <c r="E442" s="245"/>
      <c r="F442" s="245"/>
    </row>
    <row r="443" spans="1:6" x14ac:dyDescent="0.35">
      <c r="A443" s="202"/>
      <c r="B443" s="240"/>
      <c r="C443" s="202"/>
      <c r="D443" s="232"/>
      <c r="E443" s="245"/>
      <c r="F443" s="245"/>
    </row>
    <row r="444" spans="1:6" x14ac:dyDescent="0.35">
      <c r="A444" s="202"/>
      <c r="B444" s="148"/>
      <c r="C444" s="242"/>
      <c r="D444" s="244"/>
      <c r="E444" s="245"/>
      <c r="F444" s="245"/>
    </row>
    <row r="445" spans="1:6" x14ac:dyDescent="0.35">
      <c r="A445" s="202"/>
      <c r="B445" s="249"/>
      <c r="C445" s="242"/>
      <c r="D445" s="248"/>
      <c r="E445" s="246"/>
      <c r="F445" s="245"/>
    </row>
    <row r="446" spans="1:6" x14ac:dyDescent="0.35">
      <c r="A446" s="202"/>
      <c r="B446" s="148"/>
      <c r="C446" s="242"/>
      <c r="D446" s="248"/>
      <c r="E446" s="246"/>
      <c r="F446" s="245"/>
    </row>
    <row r="447" spans="1:6" x14ac:dyDescent="0.35">
      <c r="A447" s="202"/>
      <c r="B447" s="240"/>
      <c r="C447" s="205"/>
      <c r="D447" s="244"/>
      <c r="E447" s="246"/>
      <c r="F447" s="245"/>
    </row>
    <row r="448" spans="1:6" x14ac:dyDescent="0.35">
      <c r="A448" s="202"/>
      <c r="B448" s="148"/>
      <c r="C448" s="242"/>
      <c r="D448" s="248"/>
      <c r="E448" s="246"/>
      <c r="F448" s="245"/>
    </row>
    <row r="449" spans="1:6" x14ac:dyDescent="0.35">
      <c r="A449" s="202"/>
      <c r="B449" s="240"/>
      <c r="C449" s="205"/>
      <c r="D449" s="248"/>
      <c r="E449" s="246"/>
      <c r="F449" s="245"/>
    </row>
    <row r="450" spans="1:6" x14ac:dyDescent="0.35">
      <c r="A450" s="202"/>
      <c r="B450" s="148"/>
      <c r="C450" s="242"/>
      <c r="D450" s="244"/>
      <c r="E450" s="246"/>
      <c r="F450" s="245"/>
    </row>
    <row r="451" spans="1:6" x14ac:dyDescent="0.35">
      <c r="A451" s="202"/>
      <c r="B451" s="249"/>
      <c r="C451" s="242"/>
      <c r="D451" s="248"/>
      <c r="E451" s="246"/>
      <c r="F451" s="245"/>
    </row>
    <row r="452" spans="1:6" x14ac:dyDescent="0.35">
      <c r="A452" s="202"/>
      <c r="B452" s="148"/>
      <c r="C452" s="242"/>
      <c r="D452" s="248"/>
      <c r="E452" s="246"/>
      <c r="F452" s="245"/>
    </row>
    <row r="453" spans="1:6" x14ac:dyDescent="0.35">
      <c r="A453" s="202"/>
      <c r="B453" s="149"/>
      <c r="C453" s="205"/>
      <c r="D453" s="248"/>
      <c r="E453" s="210"/>
      <c r="F453" s="245"/>
    </row>
    <row r="454" spans="1:6" x14ac:dyDescent="0.35">
      <c r="A454" s="202"/>
      <c r="B454" s="148"/>
      <c r="C454" s="242"/>
      <c r="D454" s="244"/>
      <c r="E454" s="246"/>
      <c r="F454" s="245"/>
    </row>
    <row r="455" spans="1:6" x14ac:dyDescent="0.35">
      <c r="A455" s="202"/>
      <c r="B455" s="249"/>
      <c r="C455" s="242"/>
      <c r="D455" s="248"/>
      <c r="E455" s="246"/>
      <c r="F455" s="245"/>
    </row>
    <row r="456" spans="1:6" x14ac:dyDescent="0.35">
      <c r="A456" s="202"/>
      <c r="B456" s="249"/>
      <c r="C456" s="242"/>
      <c r="D456" s="248"/>
      <c r="E456" s="246"/>
      <c r="F456" s="245"/>
    </row>
    <row r="457" spans="1:6" x14ac:dyDescent="0.35">
      <c r="A457" s="202"/>
      <c r="B457" s="240"/>
      <c r="C457" s="202"/>
      <c r="D457" s="248"/>
      <c r="E457" s="210"/>
      <c r="F457" s="245"/>
    </row>
    <row r="458" spans="1:6" x14ac:dyDescent="0.35">
      <c r="A458" s="202"/>
      <c r="B458" s="249"/>
      <c r="C458" s="242"/>
      <c r="D458" s="248"/>
      <c r="E458" s="246"/>
      <c r="F458" s="245"/>
    </row>
    <row r="459" spans="1:6" x14ac:dyDescent="0.35">
      <c r="A459" s="202"/>
      <c r="B459" s="240"/>
      <c r="C459" s="202"/>
      <c r="D459" s="248"/>
      <c r="E459" s="210"/>
      <c r="F459" s="245"/>
    </row>
    <row r="460" spans="1:6" x14ac:dyDescent="0.35">
      <c r="A460" s="202"/>
      <c r="B460" s="249"/>
      <c r="C460" s="242"/>
      <c r="D460" s="248"/>
      <c r="E460" s="246"/>
      <c r="F460" s="245"/>
    </row>
    <row r="461" spans="1:6" x14ac:dyDescent="0.35">
      <c r="A461" s="202"/>
      <c r="B461" s="240"/>
      <c r="C461" s="202"/>
      <c r="D461" s="248"/>
      <c r="E461" s="210"/>
      <c r="F461" s="245"/>
    </row>
    <row r="462" spans="1:6" x14ac:dyDescent="0.35">
      <c r="A462" s="202"/>
      <c r="B462" s="240"/>
      <c r="C462" s="202"/>
      <c r="D462" s="248"/>
      <c r="E462" s="210"/>
      <c r="F462" s="245"/>
    </row>
    <row r="463" spans="1:6" x14ac:dyDescent="0.35">
      <c r="A463" s="202"/>
      <c r="B463" s="260"/>
      <c r="C463" s="261"/>
      <c r="D463" s="262"/>
      <c r="E463" s="245"/>
      <c r="F463" s="245"/>
    </row>
    <row r="464" spans="1:6" x14ac:dyDescent="0.35">
      <c r="A464" s="202"/>
      <c r="B464" s="252"/>
      <c r="C464" s="261"/>
      <c r="D464" s="263"/>
      <c r="E464" s="245"/>
      <c r="F464" s="245"/>
    </row>
    <row r="465" spans="1:6" x14ac:dyDescent="0.35">
      <c r="A465" s="202"/>
      <c r="B465" s="240"/>
      <c r="C465" s="261"/>
      <c r="D465" s="262"/>
      <c r="E465" s="245"/>
      <c r="F465" s="245"/>
    </row>
    <row r="466" spans="1:6" x14ac:dyDescent="0.35">
      <c r="A466" s="202"/>
      <c r="B466" s="252"/>
      <c r="C466" s="261"/>
      <c r="D466" s="263"/>
      <c r="E466" s="245"/>
      <c r="F466" s="245"/>
    </row>
    <row r="467" spans="1:6" x14ac:dyDescent="0.35">
      <c r="A467" s="202"/>
      <c r="B467" s="204"/>
      <c r="C467" s="261"/>
      <c r="D467" s="262"/>
      <c r="E467" s="245"/>
      <c r="F467" s="245"/>
    </row>
    <row r="468" spans="1:6" x14ac:dyDescent="0.35">
      <c r="A468" s="202"/>
      <c r="B468" s="204"/>
      <c r="C468" s="261"/>
      <c r="D468" s="262"/>
      <c r="E468" s="245"/>
      <c r="F468" s="245"/>
    </row>
    <row r="469" spans="1:6" x14ac:dyDescent="0.35">
      <c r="A469" s="202"/>
      <c r="B469" s="240"/>
      <c r="C469" s="202"/>
      <c r="D469" s="232"/>
      <c r="E469" s="245"/>
      <c r="F469" s="245"/>
    </row>
    <row r="470" spans="1:6" x14ac:dyDescent="0.35">
      <c r="A470" s="202"/>
      <c r="B470" s="240"/>
      <c r="C470" s="261"/>
      <c r="D470" s="263"/>
      <c r="E470" s="245"/>
      <c r="F470" s="245"/>
    </row>
    <row r="471" spans="1:6" x14ac:dyDescent="0.35">
      <c r="A471" s="202"/>
      <c r="B471" s="240"/>
      <c r="C471" s="202"/>
      <c r="D471" s="232"/>
      <c r="E471" s="245"/>
      <c r="F471" s="245"/>
    </row>
    <row r="472" spans="1:6" x14ac:dyDescent="0.35">
      <c r="A472" s="202"/>
      <c r="B472" s="252"/>
      <c r="C472" s="242"/>
      <c r="D472" s="248"/>
      <c r="E472" s="245"/>
      <c r="F472" s="245"/>
    </row>
    <row r="473" spans="1:6" x14ac:dyDescent="0.35">
      <c r="A473" s="202"/>
      <c r="B473" s="233"/>
      <c r="C473" s="202"/>
      <c r="D473" s="232"/>
      <c r="E473" s="245"/>
      <c r="F473" s="245"/>
    </row>
    <row r="474" spans="1:6" x14ac:dyDescent="0.35">
      <c r="A474" s="202"/>
      <c r="B474" s="252"/>
      <c r="C474" s="242"/>
      <c r="D474" s="248"/>
      <c r="E474" s="245"/>
      <c r="F474" s="245"/>
    </row>
    <row r="475" spans="1:6" x14ac:dyDescent="0.35">
      <c r="A475" s="202"/>
      <c r="B475" s="148"/>
      <c r="C475" s="242"/>
      <c r="D475" s="232"/>
      <c r="E475" s="245"/>
      <c r="F475" s="245"/>
    </row>
    <row r="476" spans="1:6" x14ac:dyDescent="0.35">
      <c r="A476" s="202"/>
      <c r="B476" s="148"/>
      <c r="C476" s="242"/>
      <c r="D476" s="244"/>
      <c r="E476" s="245"/>
      <c r="F476" s="245"/>
    </row>
    <row r="477" spans="1:6" x14ac:dyDescent="0.35">
      <c r="A477" s="202"/>
      <c r="B477" s="240"/>
      <c r="C477" s="242"/>
      <c r="D477" s="244"/>
      <c r="E477" s="245"/>
      <c r="F477" s="245"/>
    </row>
    <row r="478" spans="1:6" x14ac:dyDescent="0.35">
      <c r="A478" s="202"/>
      <c r="B478" s="148"/>
      <c r="C478" s="242"/>
      <c r="D478" s="244"/>
      <c r="E478" s="246"/>
      <c r="F478" s="245"/>
    </row>
    <row r="479" spans="1:6" x14ac:dyDescent="0.35">
      <c r="A479" s="202"/>
      <c r="B479" s="252"/>
      <c r="C479" s="242"/>
      <c r="D479" s="248"/>
      <c r="E479" s="245"/>
      <c r="F479" s="245"/>
    </row>
    <row r="480" spans="1:6" x14ac:dyDescent="0.35">
      <c r="A480" s="202"/>
      <c r="B480" s="252"/>
      <c r="C480" s="242"/>
      <c r="D480" s="248"/>
      <c r="E480" s="245"/>
      <c r="F480" s="245"/>
    </row>
    <row r="481" spans="1:6" x14ac:dyDescent="0.35">
      <c r="A481" s="202"/>
      <c r="B481" s="252"/>
      <c r="C481" s="242"/>
      <c r="D481" s="248"/>
      <c r="E481" s="245"/>
      <c r="F481" s="245"/>
    </row>
    <row r="482" spans="1:6" x14ac:dyDescent="0.35">
      <c r="A482" s="202"/>
      <c r="B482" s="252"/>
      <c r="C482" s="242"/>
      <c r="D482" s="248"/>
      <c r="E482" s="245"/>
      <c r="F482" s="245"/>
    </row>
    <row r="483" spans="1:6" x14ac:dyDescent="0.35">
      <c r="A483" s="202"/>
      <c r="B483" s="252"/>
      <c r="C483" s="242"/>
      <c r="D483" s="248"/>
      <c r="E483" s="245"/>
      <c r="F483" s="245"/>
    </row>
    <row r="484" spans="1:6" x14ac:dyDescent="0.35">
      <c r="A484" s="202"/>
      <c r="B484" s="252"/>
      <c r="C484" s="242"/>
      <c r="D484" s="248"/>
      <c r="E484" s="245"/>
      <c r="F484" s="245"/>
    </row>
    <row r="485" spans="1:6" x14ac:dyDescent="0.35">
      <c r="A485" s="202"/>
      <c r="B485" s="252"/>
      <c r="C485" s="242"/>
      <c r="D485" s="248"/>
      <c r="E485" s="245"/>
      <c r="F485" s="245"/>
    </row>
    <row r="486" spans="1:6" x14ac:dyDescent="0.35">
      <c r="A486" s="202"/>
      <c r="B486" s="252"/>
      <c r="C486" s="242"/>
      <c r="D486" s="248"/>
      <c r="E486" s="245"/>
      <c r="F486" s="245"/>
    </row>
    <row r="487" spans="1:6" x14ac:dyDescent="0.35">
      <c r="A487" s="202"/>
      <c r="B487" s="252"/>
      <c r="C487" s="242"/>
      <c r="D487" s="248"/>
      <c r="E487" s="245"/>
      <c r="F487" s="245"/>
    </row>
    <row r="488" spans="1:6" x14ac:dyDescent="0.35">
      <c r="A488" s="202"/>
      <c r="B488" s="252"/>
      <c r="C488" s="242"/>
      <c r="D488" s="248"/>
      <c r="E488" s="245"/>
      <c r="F488" s="245"/>
    </row>
    <row r="489" spans="1:6" x14ac:dyDescent="0.35">
      <c r="A489" s="202"/>
      <c r="B489" s="252"/>
      <c r="C489" s="242"/>
      <c r="D489" s="248"/>
      <c r="E489" s="245"/>
      <c r="F489" s="245"/>
    </row>
    <row r="490" spans="1:6" x14ac:dyDescent="0.35">
      <c r="A490" s="220"/>
      <c r="B490" s="221"/>
      <c r="C490" s="202"/>
      <c r="D490" s="222"/>
      <c r="E490" s="223"/>
      <c r="F490" s="224"/>
    </row>
  </sheetData>
  <mergeCells count="1">
    <mergeCell ref="B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 Me FIRST</vt:lpstr>
      <vt:lpstr>Tender Cover Sheet</vt:lpstr>
      <vt:lpstr>5.1.1.1 Preamble</vt:lpstr>
      <vt:lpstr>5.1.2 CPA Formulae</vt:lpstr>
      <vt:lpstr>5.1.3 P&amp;Gs</vt:lpstr>
      <vt:lpstr>5.1.4 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Ntjie Segooa</dc:creator>
  <cp:lastModifiedBy>Musa Shabalala</cp:lastModifiedBy>
  <cp:lastPrinted>2021-04-15T10:52:57Z</cp:lastPrinted>
  <dcterms:created xsi:type="dcterms:W3CDTF">2018-02-21T11:24:08Z</dcterms:created>
  <dcterms:modified xsi:type="dcterms:W3CDTF">2022-07-15T05:59:05Z</dcterms:modified>
</cp:coreProperties>
</file>